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Приложение Барнаул" sheetId="1" state="hidden" r:id="rId1"/>
    <sheet name="Приложение Омск" sheetId="2" state="hidden" r:id="rId2"/>
    <sheet name="КП" sheetId="3" state="visible" r:id="rId3"/>
  </sheets>
  <definedNames>
    <definedName name="Print_Titles" localSheetId="0">'Приложение Барнаул'!$4:$4</definedName>
    <definedName name="Print_Titles" localSheetId="1">'Приложение Омск'!$4:$4</definedName>
  </definedNames>
  <calcPr/>
</workbook>
</file>

<file path=xl/sharedStrings.xml><?xml version="1.0" encoding="utf-8"?>
<sst xmlns="http://schemas.openxmlformats.org/spreadsheetml/2006/main" count="121" uniqueCount="121">
  <si>
    <t xml:space="preserve">Приложение № _____ к Форме № 3. Коммерческое предложение</t>
  </si>
  <si>
    <t xml:space="preserve">Лот № 2. Поставка мебели для Отделения в г.Барнаул</t>
  </si>
  <si>
    <t xml:space="preserve">№ п/п</t>
  </si>
  <si>
    <t xml:space="preserve">Наименование ТМЦ</t>
  </si>
  <si>
    <t xml:space="preserve">Единица измерения</t>
  </si>
  <si>
    <t xml:space="preserve">Потребность, в год.</t>
  </si>
  <si>
    <t xml:space="preserve">Место (адрес) поставки</t>
  </si>
  <si>
    <t xml:space="preserve">Срок поставки</t>
  </si>
  <si>
    <t xml:space="preserve">Цена без учета НДС, руб./шт.</t>
  </si>
  <si>
    <t xml:space="preserve">Цена  с учетом НДС, руб./шт.</t>
  </si>
  <si>
    <t xml:space="preserve">Стоимость  без учета НДС, руб.</t>
  </si>
  <si>
    <t xml:space="preserve">Стоимость с учетом НДС, руб.</t>
  </si>
  <si>
    <t xml:space="preserve">Стоимость доставки, без учета НДС, руб.</t>
  </si>
  <si>
    <t xml:space="preserve">Стоимость доставки, с учетом НДС, руб.</t>
  </si>
  <si>
    <t xml:space="preserve">Итого стоимость без учета НДС, руб.</t>
  </si>
  <si>
    <t xml:space="preserve">Итого стоимость с учетом НДС, руб.</t>
  </si>
  <si>
    <t>1*</t>
  </si>
  <si>
    <t>7**</t>
  </si>
  <si>
    <t xml:space="preserve"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</si>
  <si>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шт.</t>
  </si>
  <si>
    <t xml:space="preserve">г. Барнаул, ул. Карла Маркса, 124</t>
  </si>
  <si>
    <t xml:space="preserve"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</si>
  <si>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 xml:space="preserve"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</si>
  <si>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 xml:space="preserve"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</si>
  <si>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 xml:space="preserve"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</si>
  <si>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 xml:space="preserve"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</si>
  <si>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 xml:space="preserve"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</si>
  <si>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 xml:space="preserve"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</si>
  <si>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 xml:space="preserve"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</si>
  <si>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 xml:space="preserve"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</si>
  <si>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 xml:space="preserve"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</si>
  <si>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 xml:space="preserve">* Столбцы 1-6 заполняются Исполнителем Технического задания</t>
  </si>
  <si>
    <t xml:space="preserve">**  7-14 заполняются Участником отбора</t>
  </si>
  <si>
    <t xml:space="preserve">Исполнитель: </t>
  </si>
  <si>
    <t xml:space="preserve">Ведущий специалист по административным Логачева Н.А.</t>
  </si>
  <si>
    <t xml:space="preserve">Дата: ___/___/_______</t>
  </si>
  <si>
    <t xml:space="preserve">Руководитель Службы исполнителя: </t>
  </si>
  <si>
    <t xml:space="preserve">Начальник управления АПБ Дерюгина Н.В.</t>
  </si>
  <si>
    <t>Заказчик:</t>
  </si>
  <si>
    <t xml:space="preserve">Руководитель Службы Заказчика:</t>
  </si>
  <si>
    <t xml:space="preserve">ЗГД по по организационным вопросам Андраханова Е.В.</t>
  </si>
  <si>
    <t>Согласовано:</t>
  </si>
  <si>
    <t xml:space="preserve">Начальник отдела МТО</t>
  </si>
  <si>
    <t xml:space="preserve">__________________/ Касилов С.В. /</t>
  </si>
  <si>
    <t xml:space="preserve">Служба инвестиционного планирования/Планово-бюджетная Служба (в зависимости от статей финансирования)</t>
  </si>
  <si>
    <t xml:space="preserve">_________________/Овчинников М.С./</t>
  </si>
  <si>
    <t xml:space="preserve">Заместитель генерального директора по развитию бизнеса</t>
  </si>
  <si>
    <t xml:space="preserve">_________________/Чуманов М.В./</t>
  </si>
  <si>
    <t xml:space="preserve">Заместитель генерального директора по организационным вопросам</t>
  </si>
  <si>
    <t xml:space="preserve">_________________/Андраханова Е.В./</t>
  </si>
  <si>
    <t xml:space="preserve">Лот № 3. Поставка мебели для Отделения в г.Омск</t>
  </si>
  <si>
    <t xml:space="preserve"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</si>
  <si>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 xml:space="preserve">г.Омск, ул.Фрунзе, 54</t>
  </si>
  <si>
    <t xml:space="preserve">Стеллаж открытый (6 секций) 410*400*2180. Материалкорпуса из ЛДСП толщиной 16мм.  Шкаф состоит из каркаса и шести полок. Цвет Ольха</t>
  </si>
  <si>
    <t xml:space="preserve">Стеллаж открытый (6 секций) 410*400*2180. Материалкорпуса из ЛДСП толщиной 16мм.  Шкаф состоит из каркаса и шести полок. Цвет Беленый дуб</t>
  </si>
  <si>
    <t xml:space="preserve">Приложение к Форме № 1</t>
  </si>
  <si>
    <t xml:space="preserve">Коммерческое предложение к Отбору № 17-2023</t>
  </si>
  <si>
    <t xml:space="preserve">/наименование Претендента/</t>
  </si>
  <si>
    <t xml:space="preserve">от «       »  __________________  2023 г.</t>
  </si>
  <si>
    <t xml:space="preserve">Стоимость услуг по организации активностей с привлечением промоперсонала во время проведения матчей лиг КХЛ, МХЛ, ВХЛ и иных мероприятий ХК «Авангард»</t>
  </si>
  <si>
    <t xml:space="preserve">Стоимость услуг по организации активностей с привлечением промоперсонала за 1 матч КХЛ</t>
  </si>
  <si>
    <t xml:space="preserve">Наименование </t>
  </si>
  <si>
    <t>Описание</t>
  </si>
  <si>
    <t xml:space="preserve">Ед.  Изм.</t>
  </si>
  <si>
    <t xml:space="preserve">Кол-во единиц</t>
  </si>
  <si>
    <t xml:space="preserve">Цена, руб. без НДС</t>
  </si>
  <si>
    <t xml:space="preserve">Цена, руб. 
с учетом НДС*</t>
  </si>
  <si>
    <t xml:space="preserve">Стоимость, руб. без НДС</t>
  </si>
  <si>
    <t xml:space="preserve">Стоимость, руб. с учетом НДС*</t>
  </si>
  <si>
    <t>Персонал</t>
  </si>
  <si>
    <t>Промоутер-аниматор</t>
  </si>
  <si>
    <t xml:space="preserve">Девушки/юноши, высокие коммуникативные навыки, возраст от 18 до 30 лет. Работа на зоне активностей, работа с гостями мероприятия, работа с раздаточным материалом, промо-материалами, расходными материалами. Обязательное требование к работе на зонах аквагрима и станции плакатов: наличие художественного образования. </t>
  </si>
  <si>
    <t>чел.</t>
  </si>
  <si>
    <t xml:space="preserve">Промоутер - стойка программы лояльности</t>
  </si>
  <si>
    <t xml:space="preserve">Девушки/юноши, высокие коммуникативные навыки, возраст от 18 до 30 лет. Знание программы лояльности*, работа с гостями мероприятия. 
*Информация о программе лояльности и ее условиях передается Исполнителю в течение 5 календарных дней с даты подписания договора,  в виде инструкции в эл.виде отдельно от Заказа.  Исполнитель обязуется нести ответственность за инструктаж и знания своих сотрудников, работающих на стойках программы-лояльности.
При изменении условий программы-лояльности Заказчик уведомляет Исполнителя за 5 календарных дней до начала действия таких изменений.</t>
  </si>
  <si>
    <t xml:space="preserve">Диджей в фойе</t>
  </si>
  <si>
    <t xml:space="preserve">Работа на музыкальной зоне со своим ноутбуком и пультом.
Плей-лист предоставляет Заказчик до начала матча/мероприятия.</t>
  </si>
  <si>
    <t xml:space="preserve">Диджей в бизнес клуб</t>
  </si>
  <si>
    <t xml:space="preserve">Работа на музыкальной зоне со своим ноутбуком и пультом. Не более 15 выходов за сезон.  
Плей-лист предоставляет Заказчик до начала матча/мероприятия.</t>
  </si>
  <si>
    <t>Супервайзер</t>
  </si>
  <si>
    <t xml:space="preserve">Присутствие на мероприятии, решение всех возникающих организационных вопросов, контроль работы персонала. Координация работы персонала.</t>
  </si>
  <si>
    <t xml:space="preserve">Расходный материал</t>
  </si>
  <si>
    <t>Ватман</t>
  </si>
  <si>
    <t xml:space="preserve">Формат А2</t>
  </si>
  <si>
    <t>Гуашь</t>
  </si>
  <si>
    <t xml:space="preserve">2 цвета – красный, черный</t>
  </si>
  <si>
    <t>компл.</t>
  </si>
  <si>
    <t xml:space="preserve">Расходные материалы для аквагрима</t>
  </si>
  <si>
    <t xml:space="preserve">Влажные и сухие салфетки, ватные палочки, мицеллярная вода, перчатки </t>
  </si>
  <si>
    <t>Аквагрим</t>
  </si>
  <si>
    <t xml:space="preserve">Красный, черный, белый цвет</t>
  </si>
  <si>
    <t xml:space="preserve">Итого стоимость оказания услуг за 1 матч**</t>
  </si>
  <si>
    <t xml:space="preserve">Стоимость услуг по организации активностей с привлечением промоперсонала за 1 матч МХЛ</t>
  </si>
  <si>
    <t xml:space="preserve">Промоутер -аниматор</t>
  </si>
  <si>
    <t xml:space="preserve">Девушки/юноши, высокие коммуникативные навыки, возраст от 18 до 30 лет.  Работа на зоне активностей, работа с гостями мероприятия, работа с раздаточным материалом, промо-материалами, расходными материалами. Обязательное требование к работе на зонах аквагрима и станции плакатов: наличие художественного образования.</t>
  </si>
  <si>
    <t>Диджей</t>
  </si>
  <si>
    <t xml:space="preserve">Работа на музыкальной зоне.
Плей-лист предоставляет Заказчик до начала матча/мероприятия.</t>
  </si>
  <si>
    <t xml:space="preserve">Стоимость услуг по организации активностей с привлечением промоперсонала за 1 матч ВХЛ</t>
  </si>
  <si>
    <t xml:space="preserve">Девушки/юноши, высокие коммуникативные навыки, возраст от 18 до 30 лет.  Работа на зоне активностей, работа с гостями мероприятия, работа с раздаточным материалом, промо-материалами, расходными материалами. Обязательное требование к работе на зонах аквагрима и станции плакатов: наличие художественного образования. </t>
  </si>
  <si>
    <t xml:space="preserve">Работа на музыкальной зоне.
Плей-лист предоставляет Заказчик до начала матча/мероприятия.</t>
  </si>
  <si>
    <t xml:space="preserve">Стоимость ставки промоперсонала в час</t>
  </si>
  <si>
    <t xml:space="preserve">N п/п</t>
  </si>
  <si>
    <t xml:space="preserve">Наименование специалиста</t>
  </si>
  <si>
    <t xml:space="preserve">Ставка в час, руб. без учета НДС</t>
  </si>
  <si>
    <t xml:space="preserve">Ставка в час, руб. с учетом НДС</t>
  </si>
  <si>
    <t xml:space="preserve">Условия и форма оплаты</t>
  </si>
  <si>
    <t xml:space="preserve"> оплата производится по факту оказанных услуг после каждого мероприятия в течение 10 (десяти) банковских дней с даты подписания акта оказанных услуг.</t>
  </si>
  <si>
    <t xml:space="preserve">Срок оказания услуг</t>
  </si>
  <si>
    <t xml:space="preserve">с 01.08.2023 по 30.04.2024.</t>
  </si>
  <si>
    <t xml:space="preserve">Место оказания услуг</t>
  </si>
  <si>
    <t xml:space="preserve">644119, г. Омск, ул. Лукашевича, 35. «G-Drive Арена»; 644008, г.Омск, пр.Мира, 1В, Хоккейная Академия «Авангард».</t>
  </si>
  <si>
    <t xml:space="preserve">Период фиксации цен Предложения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</si>
  <si>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</si>
  <si>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Срок действия договора</t>
  </si>
  <si>
    <t xml:space="preserve">с момента заключения договора до полного исполнения Сторонами обязательств по договору.</t>
  </si>
  <si>
    <t xml:space="preserve">Количество расходных материалов может быть изменено в меньшую сторону, в зависимости от их расходов на матчах.</t>
  </si>
  <si>
    <t xml:space="preserve">* Если организация работает по упрощенной системе налогообложения, то стоимость услуг с учетом НДС не указывается, в ячейках необходимо написать "НДС не облагается". 
В таком случае необходимо приложить копию уведомления о возможности применения упрощенной системы налогообложения.</t>
  </si>
  <si>
    <t xml:space="preserve">**  Стоимость оказания услуг включает в себя все расходы, связанные с оказанием услуг: стоимость используемого товара, затраты на погрузку/разгрузку, на оказание услуг, транспортные расходы, заработная плата персонала, менеджмент проекта, а также прочие расходы, налоги, уплаченные или надлежащие уплате и другие обязательные платежи.</t>
  </si>
  <si>
    <t xml:space="preserve">______________           _______________      _______________</t>
  </si>
  <si>
    <t xml:space="preserve">    (Должность)                                                (Подпись руководителя)                                    (ФИО)                     </t>
  </si>
  <si>
    <t xml:space="preserve">                                                                     М.П.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</si>
</sst>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_р_._-;\-* #,##0.00_р_._-;_-* &quot;-&quot;??_р_._-;_-@_-"/>
  </numFmts>
  <fonts count="19">
    <font>
      <sz val="11.000000"/>
      <color theme="1"/>
      <name val="Calibri"/>
      <scheme val="minor"/>
    </font>
    <font>
      <sz val="10.000000"/>
      <name val="Arial Cyr"/>
    </font>
    <font>
      <sz val="11.000000"/>
      <color theme="1"/>
      <name val="Arial"/>
    </font>
    <font>
      <b/>
      <sz val="11.000000"/>
      <color theme="1"/>
      <name val="Arial"/>
    </font>
    <font>
      <b/>
      <sz val="14.000000"/>
      <color theme="1"/>
      <name val="Arial"/>
    </font>
    <font>
      <b/>
      <sz val="11.000000"/>
      <color indexed="64"/>
      <name val="Calibri"/>
    </font>
    <font>
      <b/>
      <sz val="10.000000"/>
      <color indexed="64"/>
      <name val="Arial"/>
    </font>
    <font>
      <sz val="10.000000"/>
      <color indexed="64"/>
      <name val="Arial"/>
    </font>
    <font>
      <sz val="10.000000"/>
      <name val="Arial"/>
    </font>
    <font>
      <sz val="10.000000"/>
      <color theme="1"/>
      <name val="Arial"/>
    </font>
    <font>
      <b/>
      <sz val="11.000000"/>
      <color theme="1"/>
      <name val="Calibri"/>
      <scheme val="minor"/>
    </font>
    <font>
      <i/>
      <sz val="12.000000"/>
      <color theme="1"/>
      <name val="Verdana"/>
    </font>
    <font>
      <sz val="14.000000"/>
      <color theme="1"/>
      <name val="Verdana"/>
    </font>
    <font>
      <sz val="11.000000"/>
      <color theme="1"/>
      <name val="Verdana"/>
    </font>
    <font>
      <sz val="9.000000"/>
      <color theme="1"/>
      <name val="Verdana"/>
    </font>
    <font>
      <i/>
      <vertAlign val="superscript"/>
      <sz val="12.000000"/>
      <color theme="1"/>
      <name val="Verdana"/>
    </font>
    <font>
      <sz val="10.000000"/>
      <name val="Verdana"/>
    </font>
    <font>
      <sz val="12.000000"/>
      <color theme="1"/>
      <name val="Verdana"/>
    </font>
    <font>
      <i/>
      <vertAlign val="superscript"/>
      <sz val="14.000000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8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fontId="0" fillId="0" borderId="0" numFmtId="0" applyNumberFormat="1" applyFont="1" applyFill="1" applyBorder="1"/>
    <xf fontId="1" fillId="0" borderId="0" numFmtId="4" applyNumberFormat="1" applyFont="1" applyFill="1" applyBorder="1">
      <alignment vertical="center"/>
    </xf>
  </cellStyleXfs>
  <cellXfs count="66">
    <xf fontId="0" fillId="0" borderId="0" numFmtId="0" xfId="0"/>
    <xf fontId="2" fillId="0" borderId="0" numFmtId="0" xfId="0" applyFont="1" applyAlignment="1">
      <alignment vertical="center"/>
    </xf>
    <xf fontId="3" fillId="2" borderId="0" numFmtId="0" xfId="0" applyFont="1" applyFill="1"/>
    <xf fontId="2" fillId="0" borderId="0" numFmtId="0" xfId="0" applyFont="1"/>
    <xf fontId="4" fillId="0" borderId="0" numFmtId="0" xfId="0" applyFont="1" applyAlignment="1">
      <alignment horizontal="center"/>
    </xf>
    <xf fontId="3" fillId="0" borderId="0" numFmtId="0" xfId="0" applyFont="1"/>
    <xf fontId="3" fillId="0" borderId="0" numFmtId="0" xfId="0" applyFont="1" applyProtection="1">
      <protection locked="0"/>
    </xf>
    <xf fontId="2" fillId="0" borderId="0" numFmtId="0" xfId="0" applyFont="1" applyProtection="1">
      <protection locked="0"/>
    </xf>
    <xf fontId="3" fillId="0" borderId="1" numFmtId="0" xfId="0" applyFont="1" applyBorder="1" applyAlignment="1">
      <alignment horizontal="center"/>
    </xf>
    <xf fontId="5" fillId="0" borderId="0" numFmtId="0" xfId="0" applyFont="1" applyAlignment="1">
      <alignment horizontal="center" vertical="center"/>
    </xf>
    <xf fontId="6" fillId="0" borderId="2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 vertical="center"/>
    </xf>
    <xf fontId="7" fillId="0" borderId="2" numFmtId="0" xfId="0" applyFont="1" applyBorder="1" applyAlignment="1">
      <alignment horizontal="left" vertical="center" wrapText="1"/>
    </xf>
    <xf fontId="7" fillId="0" borderId="2" numFmtId="0" xfId="0" applyFont="1" applyBorder="1" applyAlignment="1">
      <alignment horizontal="center" vertical="center" wrapText="1"/>
    </xf>
    <xf fontId="8" fillId="0" borderId="2" numFmtId="1" xfId="0" applyNumberFormat="1" applyFont="1" applyBorder="1" applyAlignment="1">
      <alignment horizontal="center" vertical="center"/>
    </xf>
    <xf fontId="8" fillId="0" borderId="2" numFmtId="0" xfId="0" applyFont="1" applyBorder="1" applyAlignment="1">
      <alignment horizontal="center" vertical="center" wrapText="1"/>
    </xf>
    <xf fontId="9" fillId="0" borderId="2" numFmtId="160" xfId="0" applyNumberFormat="1" applyFont="1" applyBorder="1" applyAlignment="1">
      <alignment vertical="center" wrapText="1"/>
    </xf>
    <xf fontId="9" fillId="0" borderId="2" numFmtId="160" xfId="0" applyNumberFormat="1" applyFont="1" applyBorder="1" applyAlignment="1">
      <alignment vertical="center"/>
    </xf>
    <xf fontId="9" fillId="0" borderId="2" numFmtId="0" xfId="0" applyFont="1" applyBorder="1" applyAlignment="1">
      <alignment horizontal="left" vertical="center" wrapText="1"/>
    </xf>
    <xf fontId="7" fillId="0" borderId="0" numFmtId="49" xfId="0" applyNumberFormat="1" applyFont="1" applyAlignment="1">
      <alignment horizontal="left"/>
    </xf>
    <xf fontId="0" fillId="0" borderId="0" numFmtId="0" xfId="0"/>
    <xf fontId="5" fillId="0" borderId="0" numFmtId="0" xfId="0" applyFont="1"/>
    <xf fontId="0" fillId="0" borderId="0" numFmtId="0" xfId="0" applyAlignment="1">
      <alignment horizontal="right"/>
    </xf>
    <xf fontId="0" fillId="0" borderId="0" numFmtId="0" xfId="0" applyAlignment="1">
      <alignment horizontal="right"/>
    </xf>
    <xf fontId="10" fillId="0" borderId="0" numFmtId="0" xfId="0" applyFont="1" applyAlignment="1">
      <alignment horizontal="center"/>
    </xf>
    <xf fontId="10" fillId="3" borderId="3" numFmtId="0" xfId="0" applyFont="1" applyFill="1" applyBorder="1" applyAlignment="1">
      <alignment horizontal="center" vertical="center" wrapText="1"/>
    </xf>
    <xf fontId="10" fillId="3" borderId="4" numFmtId="0" xfId="0" applyFont="1" applyFill="1" applyBorder="1" applyAlignment="1">
      <alignment horizontal="center" vertical="center" wrapText="1"/>
    </xf>
    <xf fontId="10" fillId="3" borderId="5" numFmtId="0" xfId="0" applyFont="1" applyFill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/>
    </xf>
    <xf fontId="10" fillId="0" borderId="6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/>
    </xf>
    <xf fontId="0" fillId="0" borderId="2" numFmtId="0" xfId="0" applyBorder="1" applyAlignment="1">
      <alignment horizontal="center" vertical="center"/>
    </xf>
    <xf fontId="0" fillId="0" borderId="2" numFmtId="0" xfId="0" applyBorder="1" applyAlignment="1">
      <alignment horizontal="justify" vertical="center" wrapText="1"/>
    </xf>
    <xf fontId="0" fillId="0" borderId="2" numFmtId="4" xfId="0" applyNumberFormat="1" applyBorder="1" applyAlignment="1">
      <alignment horizontal="center" vertical="center"/>
    </xf>
    <xf fontId="0" fillId="0" borderId="2" numFmtId="2" xfId="0" applyNumberFormat="1" applyBorder="1" applyAlignment="1">
      <alignment horizontal="center" vertical="center"/>
    </xf>
    <xf fontId="0" fillId="0" borderId="2" numFmtId="0" xfId="0" applyBorder="1" applyAlignment="1">
      <alignment horizontal="center" vertical="center" wrapText="1"/>
    </xf>
    <xf fontId="0" fillId="0" borderId="2" numFmtId="0" xfId="0" applyBorder="1" applyAlignment="1">
      <alignment horizontal="center" vertical="center"/>
    </xf>
    <xf fontId="0" fillId="0" borderId="2" numFmtId="0" xfId="0" applyBorder="1" applyAlignment="1">
      <alignment vertical="center" wrapText="1"/>
    </xf>
    <xf fontId="0" fillId="0" borderId="2" numFmtId="0" xfId="0" applyBorder="1" applyAlignment="1">
      <alignment horizontal="justify" wrapText="1"/>
    </xf>
    <xf fontId="0" fillId="0" borderId="2" numFmtId="0" xfId="0" applyBorder="1" applyAlignment="1">
      <alignment horizontal="center"/>
    </xf>
    <xf fontId="10" fillId="0" borderId="7" numFmtId="0" xfId="0" applyFont="1" applyBorder="1" applyAlignment="1">
      <alignment horizontal="left"/>
    </xf>
    <xf fontId="10" fillId="0" borderId="8" numFmtId="0" xfId="0" applyFont="1" applyBorder="1" applyAlignment="1">
      <alignment horizontal="left"/>
    </xf>
    <xf fontId="10" fillId="0" borderId="9" numFmtId="0" xfId="0" applyFont="1" applyBorder="1" applyAlignment="1">
      <alignment horizontal="left"/>
    </xf>
    <xf fontId="10" fillId="0" borderId="10" numFmtId="2" xfId="0" applyNumberFormat="1" applyFont="1" applyBorder="1" applyAlignment="1">
      <alignment horizontal="center"/>
    </xf>
    <xf fontId="0" fillId="0" borderId="2" numFmtId="0" xfId="0" applyBorder="1" applyAlignment="1">
      <alignment horizontal="center" vertical="center" wrapText="1"/>
    </xf>
    <xf fontId="10" fillId="0" borderId="11" numFmtId="0" xfId="0" applyFont="1" applyBorder="1" applyAlignment="1">
      <alignment horizontal="right" wrapText="1"/>
    </xf>
    <xf fontId="10" fillId="0" borderId="11" numFmtId="0" xfId="0" applyFont="1" applyBorder="1" applyAlignment="1">
      <alignment horizontal="left" vertical="center"/>
    </xf>
    <xf fontId="10" fillId="0" borderId="11" numFmtId="0" xfId="0" applyFont="1" applyBorder="1" applyAlignment="1">
      <alignment horizontal="left" wrapText="1"/>
    </xf>
    <xf fontId="10" fillId="0" borderId="0" numFmtId="0" xfId="0" applyFont="1" applyAlignment="1">
      <alignment horizontal="left"/>
    </xf>
    <xf fontId="10" fillId="0" borderId="0" numFmtId="2" xfId="0" applyNumberFormat="1" applyFont="1" applyAlignment="1">
      <alignment horizontal="center"/>
    </xf>
    <xf fontId="0" fillId="0" borderId="11" numFmtId="0" xfId="0" applyBorder="1" applyAlignment="1">
      <alignment horizontal="right"/>
    </xf>
    <xf fontId="0" fillId="0" borderId="11" numFmtId="0" xfId="0" applyBorder="1" applyAlignment="1">
      <alignment horizontal="left" vertical="center"/>
    </xf>
    <xf fontId="10" fillId="0" borderId="11" numFmtId="0" xfId="0" applyFont="1" applyBorder="1" applyAlignment="1">
      <alignment horizontal="left"/>
    </xf>
    <xf fontId="0" fillId="0" borderId="11" numFmtId="0" xfId="0" applyBorder="1" applyAlignment="1">
      <alignment horizontal="left"/>
    </xf>
    <xf fontId="0" fillId="0" borderId="0" numFmtId="0" xfId="0" applyAlignment="1">
      <alignment horizontal="left"/>
    </xf>
    <xf fontId="0" fillId="0" borderId="0" numFmtId="0" xfId="0" applyAlignment="1">
      <alignment vertical="center"/>
    </xf>
    <xf fontId="0" fillId="0" borderId="0" numFmtId="0" xfId="0" applyAlignment="1">
      <alignment horizontal="justify" vertical="center" wrapText="1"/>
    </xf>
    <xf fontId="11" fillId="0" borderId="0" numFmtId="0" xfId="0" applyFont="1"/>
    <xf fontId="12" fillId="0" borderId="0" numFmtId="0" xfId="0" applyFont="1" applyAlignment="1">
      <alignment vertical="center"/>
    </xf>
    <xf fontId="13" fillId="0" borderId="0" numFmtId="4" xfId="0" applyNumberFormat="1" applyFont="1"/>
    <xf fontId="14" fillId="0" borderId="0" numFmtId="0" xfId="0" applyFont="1"/>
    <xf fontId="15" fillId="0" borderId="0" numFmtId="0" xfId="0" applyFont="1" applyAlignment="1">
      <alignment vertical="center"/>
    </xf>
    <xf fontId="16" fillId="0" borderId="0" numFmtId="0" xfId="0" applyFont="1"/>
    <xf fontId="17" fillId="0" borderId="0" numFmtId="0" xfId="0" applyFont="1"/>
    <xf fontId="18" fillId="0" borderId="0" numFmtId="0" xfId="0" applyFont="1" applyAlignment="1">
      <alignment vertical="top"/>
    </xf>
    <xf fontId="16" fillId="0" borderId="0" numFmtId="0" xfId="0" applyFont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0" zoomScale="70" workbookViewId="0">
      <selection activeCell="B15" activeCellId="0" sqref="B15:F15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.75" customHeight="1">
      <c r="A6" s="11">
        <v>1</v>
      </c>
      <c r="B6" s="12" t="s">
        <v>18</v>
      </c>
      <c r="C6" s="13" t="s">
        <v>19</v>
      </c>
      <c r="D6" s="14">
        <v>5</v>
      </c>
      <c r="E6" s="13" t="s">
        <v>20</v>
      </c>
      <c r="F6" s="15" t="s">
        <v>21</v>
      </c>
      <c r="G6" s="16"/>
      <c r="H6" s="17">
        <f t="shared" ref="H6:H15" si="0">G6*1.18</f>
        <v>0</v>
      </c>
      <c r="I6" s="17">
        <f t="shared" ref="I6:I15" si="1">G6*D6</f>
        <v>0</v>
      </c>
      <c r="J6" s="17">
        <f t="shared" ref="J6:J15" si="2">I6*1.18</f>
        <v>0</v>
      </c>
      <c r="K6" s="17"/>
      <c r="L6" s="17"/>
      <c r="M6" s="17">
        <f t="shared" ref="M6:M15" si="3">K6+I6</f>
        <v>0</v>
      </c>
      <c r="N6" s="17">
        <f t="shared" ref="N6:N15" si="4">M6*1.18</f>
        <v>0</v>
      </c>
    </row>
    <row r="7" s="9" customFormat="1" ht="85.5" customHeight="1">
      <c r="A7" s="11">
        <v>2</v>
      </c>
      <c r="B7" s="12" t="s">
        <v>22</v>
      </c>
      <c r="C7" s="13" t="s">
        <v>19</v>
      </c>
      <c r="D7" s="14">
        <v>5</v>
      </c>
      <c r="E7" s="13" t="s">
        <v>20</v>
      </c>
      <c r="F7" s="15" t="s">
        <v>21</v>
      </c>
      <c r="G7" s="16"/>
      <c r="H7" s="17">
        <f t="shared" si="0"/>
        <v>0</v>
      </c>
      <c r="I7" s="17">
        <f t="shared" si="1"/>
        <v>0</v>
      </c>
      <c r="J7" s="17">
        <f t="shared" si="2"/>
        <v>0</v>
      </c>
      <c r="K7" s="17"/>
      <c r="L7" s="17"/>
      <c r="M7" s="17">
        <f t="shared" si="3"/>
        <v>0</v>
      </c>
      <c r="N7" s="17">
        <f t="shared" si="4"/>
        <v>0</v>
      </c>
    </row>
    <row r="8" s="9" customFormat="1" ht="84" customHeight="1">
      <c r="A8" s="11">
        <v>3</v>
      </c>
      <c r="B8" s="12" t="s">
        <v>23</v>
      </c>
      <c r="C8" s="13" t="s">
        <v>19</v>
      </c>
      <c r="D8" s="14">
        <v>10</v>
      </c>
      <c r="E8" s="13" t="s">
        <v>20</v>
      </c>
      <c r="F8" s="15" t="s">
        <v>21</v>
      </c>
      <c r="G8" s="16"/>
      <c r="H8" s="17">
        <f t="shared" si="0"/>
        <v>0</v>
      </c>
      <c r="I8" s="17">
        <f t="shared" si="1"/>
        <v>0</v>
      </c>
      <c r="J8" s="17">
        <f t="shared" si="2"/>
        <v>0</v>
      </c>
      <c r="K8" s="17"/>
      <c r="L8" s="17"/>
      <c r="M8" s="17">
        <f t="shared" si="3"/>
        <v>0</v>
      </c>
      <c r="N8" s="17">
        <f t="shared" si="4"/>
        <v>0</v>
      </c>
    </row>
    <row r="9" s="9" customFormat="1" ht="84" customHeight="1">
      <c r="A9" s="11">
        <v>4</v>
      </c>
      <c r="B9" s="12" t="s">
        <v>24</v>
      </c>
      <c r="C9" s="13" t="s">
        <v>19</v>
      </c>
      <c r="D9" s="14">
        <v>3</v>
      </c>
      <c r="E9" s="13" t="s">
        <v>20</v>
      </c>
      <c r="F9" s="15" t="s">
        <v>21</v>
      </c>
      <c r="G9" s="16"/>
      <c r="H9" s="17">
        <f t="shared" si="0"/>
        <v>0</v>
      </c>
      <c r="I9" s="17">
        <f t="shared" si="1"/>
        <v>0</v>
      </c>
      <c r="J9" s="17">
        <f t="shared" si="2"/>
        <v>0</v>
      </c>
      <c r="K9" s="17"/>
      <c r="L9" s="17"/>
      <c r="M9" s="17">
        <f t="shared" si="3"/>
        <v>0</v>
      </c>
      <c r="N9" s="17">
        <f t="shared" si="4"/>
        <v>0</v>
      </c>
    </row>
    <row r="10" s="9" customFormat="1" ht="85.5" customHeight="1">
      <c r="A10" s="11">
        <v>5</v>
      </c>
      <c r="B10" s="12" t="s">
        <v>25</v>
      </c>
      <c r="C10" s="13" t="s">
        <v>19</v>
      </c>
      <c r="D10" s="14">
        <v>5</v>
      </c>
      <c r="E10" s="13" t="s">
        <v>20</v>
      </c>
      <c r="F10" s="15" t="s">
        <v>21</v>
      </c>
      <c r="G10" s="16"/>
      <c r="H10" s="17">
        <f t="shared" si="0"/>
        <v>0</v>
      </c>
      <c r="I10" s="17">
        <f t="shared" si="1"/>
        <v>0</v>
      </c>
      <c r="J10" s="17">
        <f t="shared" si="2"/>
        <v>0</v>
      </c>
      <c r="K10" s="17"/>
      <c r="L10" s="17"/>
      <c r="M10" s="17">
        <f t="shared" si="3"/>
        <v>0</v>
      </c>
      <c r="N10" s="17">
        <f t="shared" si="4"/>
        <v>0</v>
      </c>
    </row>
    <row r="11" s="9" customFormat="1" ht="85.5" customHeight="1">
      <c r="A11" s="11">
        <v>6</v>
      </c>
      <c r="B11" s="12" t="s">
        <v>26</v>
      </c>
      <c r="C11" s="13" t="s">
        <v>19</v>
      </c>
      <c r="D11" s="14">
        <v>5</v>
      </c>
      <c r="E11" s="13" t="s">
        <v>20</v>
      </c>
      <c r="F11" s="15" t="s">
        <v>21</v>
      </c>
      <c r="G11" s="16"/>
      <c r="H11" s="17">
        <f t="shared" si="0"/>
        <v>0</v>
      </c>
      <c r="I11" s="17">
        <f t="shared" si="1"/>
        <v>0</v>
      </c>
      <c r="J11" s="17">
        <f t="shared" si="2"/>
        <v>0</v>
      </c>
      <c r="K11" s="17"/>
      <c r="L11" s="17"/>
      <c r="M11" s="17">
        <f t="shared" si="3"/>
        <v>0</v>
      </c>
      <c r="N11" s="17">
        <f t="shared" si="4"/>
        <v>0</v>
      </c>
    </row>
    <row r="12" s="9" customFormat="1" ht="88.5" customHeight="1">
      <c r="A12" s="11">
        <v>7</v>
      </c>
      <c r="B12" s="18" t="s">
        <v>27</v>
      </c>
      <c r="C12" s="13" t="s">
        <v>19</v>
      </c>
      <c r="D12" s="14">
        <v>10</v>
      </c>
      <c r="E12" s="13" t="s">
        <v>20</v>
      </c>
      <c r="F12" s="15" t="s">
        <v>21</v>
      </c>
      <c r="G12" s="16"/>
      <c r="H12" s="17">
        <f t="shared" si="0"/>
        <v>0</v>
      </c>
      <c r="I12" s="17">
        <f t="shared" si="1"/>
        <v>0</v>
      </c>
      <c r="J12" s="17">
        <f t="shared" si="2"/>
        <v>0</v>
      </c>
      <c r="K12" s="17"/>
      <c r="L12" s="17"/>
      <c r="M12" s="17">
        <f t="shared" si="3"/>
        <v>0</v>
      </c>
      <c r="N12" s="17">
        <f t="shared" si="4"/>
        <v>0</v>
      </c>
    </row>
    <row r="13" s="9" customFormat="1" ht="86.25" customHeight="1">
      <c r="A13" s="11">
        <v>8</v>
      </c>
      <c r="B13" s="12" t="s">
        <v>28</v>
      </c>
      <c r="C13" s="13" t="s">
        <v>19</v>
      </c>
      <c r="D13" s="14">
        <v>5</v>
      </c>
      <c r="E13" s="13" t="s">
        <v>20</v>
      </c>
      <c r="F13" s="15" t="s">
        <v>21</v>
      </c>
      <c r="G13" s="16"/>
      <c r="H13" s="17">
        <f t="shared" si="0"/>
        <v>0</v>
      </c>
      <c r="I13" s="17">
        <f t="shared" si="1"/>
        <v>0</v>
      </c>
      <c r="J13" s="17">
        <f t="shared" si="2"/>
        <v>0</v>
      </c>
      <c r="K13" s="17"/>
      <c r="L13" s="17"/>
      <c r="M13" s="17">
        <f t="shared" si="3"/>
        <v>0</v>
      </c>
      <c r="N13" s="17">
        <f t="shared" si="4"/>
        <v>0</v>
      </c>
    </row>
    <row r="14" s="9" customFormat="1" ht="86.25" customHeight="1">
      <c r="A14" s="11">
        <v>9</v>
      </c>
      <c r="B14" s="12" t="s">
        <v>29</v>
      </c>
      <c r="C14" s="13" t="s">
        <v>19</v>
      </c>
      <c r="D14" s="14">
        <v>2</v>
      </c>
      <c r="E14" s="13" t="s">
        <v>20</v>
      </c>
      <c r="F14" s="15" t="s">
        <v>21</v>
      </c>
      <c r="G14" s="16"/>
      <c r="H14" s="17">
        <f t="shared" si="0"/>
        <v>0</v>
      </c>
      <c r="I14" s="17">
        <f t="shared" si="1"/>
        <v>0</v>
      </c>
      <c r="J14" s="17">
        <f t="shared" si="2"/>
        <v>0</v>
      </c>
      <c r="K14" s="17"/>
      <c r="L14" s="17"/>
      <c r="M14" s="17">
        <f t="shared" si="3"/>
        <v>0</v>
      </c>
      <c r="N14" s="17">
        <f t="shared" si="4"/>
        <v>0</v>
      </c>
    </row>
    <row r="15" s="9" customFormat="1" ht="86.25" customHeight="1">
      <c r="A15" s="11">
        <v>10</v>
      </c>
      <c r="B15" s="12" t="s">
        <v>30</v>
      </c>
      <c r="C15" s="13" t="s">
        <v>19</v>
      </c>
      <c r="D15" s="14">
        <v>2</v>
      </c>
      <c r="E15" s="13" t="s">
        <v>20</v>
      </c>
      <c r="F15" s="15" t="s">
        <v>21</v>
      </c>
      <c r="G15" s="16"/>
      <c r="H15" s="17">
        <f t="shared" si="0"/>
        <v>0</v>
      </c>
      <c r="I15" s="17">
        <f t="shared" si="1"/>
        <v>0</v>
      </c>
      <c r="J15" s="17">
        <f t="shared" si="2"/>
        <v>0</v>
      </c>
      <c r="K15" s="17"/>
      <c r="L15" s="17"/>
      <c r="M15" s="17">
        <f t="shared" si="3"/>
        <v>0</v>
      </c>
      <c r="N15" s="17">
        <f t="shared" si="4"/>
        <v>0</v>
      </c>
    </row>
    <row r="17">
      <c r="B17" s="19" t="s">
        <v>31</v>
      </c>
    </row>
    <row r="18">
      <c r="B18" s="19" t="s">
        <v>32</v>
      </c>
    </row>
    <row r="20">
      <c r="B20" t="s">
        <v>33</v>
      </c>
      <c r="E20" s="20" t="s">
        <v>34</v>
      </c>
      <c r="F20" s="20"/>
      <c r="H20" t="s">
        <v>35</v>
      </c>
    </row>
    <row r="21">
      <c r="B21" t="s">
        <v>36</v>
      </c>
      <c r="E21" s="20" t="s">
        <v>37</v>
      </c>
      <c r="F21" s="20"/>
      <c r="H21" t="s">
        <v>35</v>
      </c>
    </row>
    <row r="22">
      <c r="B22" t="s">
        <v>38</v>
      </c>
      <c r="E22" s="20" t="s">
        <v>34</v>
      </c>
      <c r="F22" s="20"/>
      <c r="H22" t="s">
        <v>35</v>
      </c>
    </row>
    <row r="23">
      <c r="B23" t="s">
        <v>39</v>
      </c>
      <c r="E23" t="s">
        <v>40</v>
      </c>
      <c r="H23" t="s">
        <v>35</v>
      </c>
    </row>
    <row r="26">
      <c r="B26" s="21" t="s">
        <v>41</v>
      </c>
    </row>
    <row r="27">
      <c r="B27" t="s">
        <v>42</v>
      </c>
      <c r="H27" t="s">
        <v>43</v>
      </c>
    </row>
    <row r="29">
      <c r="B29" t="s">
        <v>44</v>
      </c>
    </row>
    <row r="30">
      <c r="H30" t="s">
        <v>45</v>
      </c>
    </row>
    <row r="32">
      <c r="B32" t="s">
        <v>46</v>
      </c>
      <c r="H32" t="s">
        <v>47</v>
      </c>
    </row>
    <row r="33">
      <c r="B33" t="s">
        <v>48</v>
      </c>
      <c r="H33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0" workbookViewId="0">
      <selection activeCell="B6" activeCellId="0" sqref="B6:F8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" customHeight="1">
      <c r="A6" s="11">
        <v>1</v>
      </c>
      <c r="B6" s="12" t="s">
        <v>51</v>
      </c>
      <c r="C6" s="13" t="s">
        <v>19</v>
      </c>
      <c r="D6" s="14">
        <v>10</v>
      </c>
      <c r="E6" s="13" t="s">
        <v>52</v>
      </c>
      <c r="F6" s="15" t="s">
        <v>21</v>
      </c>
      <c r="G6" s="16"/>
      <c r="H6" s="17">
        <f t="shared" ref="H6:H8" si="5">G6*1.18</f>
        <v>0</v>
      </c>
      <c r="I6" s="17">
        <f t="shared" ref="I6:I8" si="6">G6*D6</f>
        <v>0</v>
      </c>
      <c r="J6" s="17">
        <f t="shared" ref="J6:J8" si="7">I6*1.18</f>
        <v>0</v>
      </c>
      <c r="K6" s="17"/>
      <c r="L6" s="17"/>
      <c r="M6" s="17">
        <f t="shared" ref="M6:M8" si="8">K6+I6</f>
        <v>0</v>
      </c>
      <c r="N6" s="17">
        <f t="shared" ref="N6:N8" si="9">M6*1.18</f>
        <v>0</v>
      </c>
    </row>
    <row r="7" s="9" customFormat="1" ht="81" customHeight="1">
      <c r="A7" s="11">
        <v>2</v>
      </c>
      <c r="B7" s="12" t="s">
        <v>53</v>
      </c>
      <c r="C7" s="13" t="s">
        <v>19</v>
      </c>
      <c r="D7" s="14">
        <v>8</v>
      </c>
      <c r="E7" s="13" t="s">
        <v>52</v>
      </c>
      <c r="F7" s="15" t="s">
        <v>21</v>
      </c>
      <c r="G7" s="16"/>
      <c r="H7" s="17">
        <f t="shared" si="5"/>
        <v>0</v>
      </c>
      <c r="I7" s="17">
        <f t="shared" si="6"/>
        <v>0</v>
      </c>
      <c r="J7" s="17">
        <f t="shared" si="7"/>
        <v>0</v>
      </c>
      <c r="K7" s="17"/>
      <c r="L7" s="17"/>
      <c r="M7" s="17">
        <f t="shared" si="8"/>
        <v>0</v>
      </c>
      <c r="N7" s="17">
        <f t="shared" si="9"/>
        <v>0</v>
      </c>
    </row>
    <row r="8" s="9" customFormat="1" ht="81" customHeight="1">
      <c r="A8" s="11">
        <v>3</v>
      </c>
      <c r="B8" s="12" t="s">
        <v>54</v>
      </c>
      <c r="C8" s="13" t="s">
        <v>19</v>
      </c>
      <c r="D8" s="14">
        <v>8</v>
      </c>
      <c r="E8" s="13" t="s">
        <v>52</v>
      </c>
      <c r="F8" s="15" t="s">
        <v>21</v>
      </c>
      <c r="G8" s="16"/>
      <c r="H8" s="17">
        <f t="shared" si="5"/>
        <v>0</v>
      </c>
      <c r="I8" s="17">
        <f t="shared" si="6"/>
        <v>0</v>
      </c>
      <c r="J8" s="17">
        <f t="shared" si="7"/>
        <v>0</v>
      </c>
      <c r="K8" s="17"/>
      <c r="L8" s="17"/>
      <c r="M8" s="17">
        <f t="shared" si="8"/>
        <v>0</v>
      </c>
      <c r="N8" s="17">
        <f t="shared" si="9"/>
        <v>0</v>
      </c>
    </row>
    <row r="10">
      <c r="B10" s="19" t="s">
        <v>31</v>
      </c>
    </row>
    <row r="11">
      <c r="B11" s="19" t="s">
        <v>32</v>
      </c>
    </row>
    <row r="13">
      <c r="B13" t="s">
        <v>33</v>
      </c>
      <c r="E13" s="20" t="s">
        <v>34</v>
      </c>
      <c r="F13" s="20"/>
      <c r="H13" t="s">
        <v>35</v>
      </c>
    </row>
    <row r="14">
      <c r="B14" t="s">
        <v>36</v>
      </c>
      <c r="E14" s="20" t="s">
        <v>37</v>
      </c>
      <c r="F14" s="20"/>
      <c r="H14" t="s">
        <v>35</v>
      </c>
    </row>
    <row r="15">
      <c r="B15" t="s">
        <v>38</v>
      </c>
      <c r="E15" s="20" t="s">
        <v>34</v>
      </c>
      <c r="F15" s="20"/>
      <c r="H15" t="s">
        <v>35</v>
      </c>
    </row>
    <row r="16">
      <c r="B16" t="s">
        <v>39</v>
      </c>
      <c r="E16" t="s">
        <v>40</v>
      </c>
      <c r="H16" t="s">
        <v>35</v>
      </c>
    </row>
    <row r="19">
      <c r="B19" s="21" t="s">
        <v>41</v>
      </c>
    </row>
    <row r="20">
      <c r="B20" t="s">
        <v>42</v>
      </c>
      <c r="H20" t="s">
        <v>43</v>
      </c>
    </row>
    <row r="22">
      <c r="B22" t="s">
        <v>44</v>
      </c>
    </row>
    <row r="23">
      <c r="H23" t="s">
        <v>45</v>
      </c>
    </row>
    <row r="25">
      <c r="B25" t="s">
        <v>46</v>
      </c>
      <c r="H25" t="s">
        <v>47</v>
      </c>
    </row>
    <row r="26">
      <c r="B26" t="s">
        <v>48</v>
      </c>
      <c r="H26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74" activeCellId="0" sqref="E74:E77"/>
    </sheetView>
  </sheetViews>
  <sheetFormatPr defaultRowHeight="14.25"/>
  <cols>
    <col customWidth="1" min="1" max="1" width="21.140625"/>
    <col customWidth="1" min="2" max="2" width="57.140625"/>
    <col customWidth="1" min="3" max="3" width="13.140625"/>
    <col customWidth="1" min="4" max="4" width="15.7109375"/>
    <col customWidth="1" min="5" max="5" width="13.42578125"/>
    <col customWidth="1" min="6" max="6" width="14.85546875"/>
    <col customWidth="1" min="7" max="7" width="17.5703125"/>
    <col customWidth="1" min="8" max="8" width="15.5703125"/>
  </cols>
  <sheetData>
    <row r="1">
      <c r="A1" s="22" t="s">
        <v>55</v>
      </c>
      <c r="B1" s="22"/>
      <c r="C1" s="22"/>
      <c r="D1" s="22"/>
      <c r="E1" s="22"/>
      <c r="F1" s="22"/>
      <c r="G1" s="22"/>
      <c r="H1" s="22"/>
    </row>
    <row r="2">
      <c r="A2" s="23" t="s">
        <v>56</v>
      </c>
      <c r="B2" s="22"/>
      <c r="C2" s="22"/>
      <c r="D2" s="22"/>
      <c r="E2" s="22"/>
      <c r="F2" s="22"/>
      <c r="G2" s="22"/>
      <c r="H2" s="22"/>
    </row>
    <row r="3">
      <c r="A3" s="22" t="s">
        <v>57</v>
      </c>
      <c r="B3" s="22"/>
      <c r="C3" s="22"/>
      <c r="D3" s="22"/>
      <c r="E3" s="22"/>
      <c r="F3" s="22"/>
      <c r="G3" s="22"/>
      <c r="H3" s="22"/>
    </row>
    <row r="4">
      <c r="A4" s="23" t="s">
        <v>58</v>
      </c>
      <c r="B4" s="22"/>
      <c r="C4" s="22"/>
      <c r="D4" s="22"/>
      <c r="E4" s="22"/>
      <c r="F4" s="22"/>
      <c r="G4" s="22"/>
      <c r="H4" s="22"/>
    </row>
    <row r="5">
      <c r="A5" s="24" t="s">
        <v>59</v>
      </c>
      <c r="B5" s="24"/>
      <c r="C5" s="24"/>
      <c r="D5" s="24"/>
      <c r="E5" s="24"/>
      <c r="F5" s="24"/>
      <c r="G5" s="24"/>
      <c r="H5" s="24"/>
    </row>
    <row r="6" ht="38.25" customHeight="1">
      <c r="A6" s="25" t="s">
        <v>60</v>
      </c>
      <c r="B6" s="26"/>
      <c r="C6" s="26"/>
      <c r="D6" s="26"/>
      <c r="E6" s="26"/>
      <c r="F6" s="26"/>
      <c r="G6" s="26"/>
      <c r="H6" s="27"/>
    </row>
    <row r="7" ht="28.5">
      <c r="A7" s="28" t="s">
        <v>61</v>
      </c>
      <c r="B7" s="28" t="s">
        <v>62</v>
      </c>
      <c r="C7" s="28" t="s">
        <v>63</v>
      </c>
      <c r="D7" s="28" t="s">
        <v>64</v>
      </c>
      <c r="E7" s="29" t="s">
        <v>65</v>
      </c>
      <c r="F7" s="29" t="s">
        <v>66</v>
      </c>
      <c r="G7" s="29" t="s">
        <v>67</v>
      </c>
      <c r="H7" s="29" t="s">
        <v>68</v>
      </c>
    </row>
    <row r="8">
      <c r="A8" s="30" t="s">
        <v>69</v>
      </c>
      <c r="B8" s="30"/>
      <c r="C8" s="30"/>
      <c r="D8" s="30"/>
      <c r="E8" s="30"/>
      <c r="F8" s="30"/>
      <c r="G8" s="30"/>
      <c r="H8" s="30"/>
    </row>
    <row r="9" ht="93" customHeight="1">
      <c r="A9" s="31" t="s">
        <v>70</v>
      </c>
      <c r="B9" s="32" t="s">
        <v>71</v>
      </c>
      <c r="C9" s="31" t="s">
        <v>72</v>
      </c>
      <c r="D9" s="31">
        <v>16</v>
      </c>
      <c r="E9" s="33">
        <v>0</v>
      </c>
      <c r="F9" s="34">
        <f>E9*1.2</f>
        <v>0</v>
      </c>
      <c r="G9" s="34">
        <f>D9*E9</f>
        <v>0</v>
      </c>
      <c r="H9" s="34">
        <f>ROUND(D9*F9,2)</f>
        <v>0</v>
      </c>
    </row>
    <row r="10" ht="195" customHeight="1">
      <c r="A10" s="35" t="s">
        <v>73</v>
      </c>
      <c r="B10" s="32" t="s">
        <v>74</v>
      </c>
      <c r="C10" s="31" t="s">
        <v>72</v>
      </c>
      <c r="D10" s="31">
        <v>2</v>
      </c>
      <c r="E10" s="33">
        <v>0</v>
      </c>
      <c r="F10" s="34">
        <f>E10*1.2</f>
        <v>0</v>
      </c>
      <c r="G10" s="34">
        <f>D10*E10</f>
        <v>0</v>
      </c>
      <c r="H10" s="34">
        <f>ROUND(D10*F10,2)</f>
        <v>0</v>
      </c>
    </row>
    <row r="11" ht="45" customHeight="1">
      <c r="A11" s="36" t="s">
        <v>75</v>
      </c>
      <c r="B11" s="32" t="s">
        <v>76</v>
      </c>
      <c r="C11" s="31" t="s">
        <v>72</v>
      </c>
      <c r="D11" s="31">
        <v>1</v>
      </c>
      <c r="E11" s="33">
        <v>0</v>
      </c>
      <c r="F11" s="34">
        <f t="shared" ref="F11:F42" si="10">E11*1.2</f>
        <v>0</v>
      </c>
      <c r="G11" s="34">
        <f t="shared" ref="G11:G13" si="11">D11*E11</f>
        <v>0</v>
      </c>
      <c r="H11" s="34">
        <f t="shared" ref="H11:H18" si="12">ROUND(D11*F11,2)</f>
        <v>0</v>
      </c>
    </row>
    <row r="12" ht="54.75" customHeight="1">
      <c r="A12" s="36" t="s">
        <v>77</v>
      </c>
      <c r="B12" s="37" t="s">
        <v>78</v>
      </c>
      <c r="C12" s="31" t="s">
        <v>72</v>
      </c>
      <c r="D12" s="31">
        <v>2</v>
      </c>
      <c r="E12" s="33">
        <v>0</v>
      </c>
      <c r="F12" s="34">
        <f>E12*1.2</f>
        <v>0</v>
      </c>
      <c r="G12" s="34">
        <f>D12*E12</f>
        <v>0</v>
      </c>
      <c r="H12" s="34">
        <f>ROUND(D12*F12,2)</f>
        <v>0</v>
      </c>
    </row>
    <row r="13" ht="42.75">
      <c r="A13" s="31" t="s">
        <v>79</v>
      </c>
      <c r="B13" s="38" t="s">
        <v>80</v>
      </c>
      <c r="C13" s="31" t="s">
        <v>72</v>
      </c>
      <c r="D13" s="31">
        <v>2</v>
      </c>
      <c r="E13" s="33">
        <v>0</v>
      </c>
      <c r="F13" s="34">
        <f t="shared" si="10"/>
        <v>0</v>
      </c>
      <c r="G13" s="34">
        <f t="shared" si="11"/>
        <v>0</v>
      </c>
      <c r="H13" s="34">
        <f t="shared" si="12"/>
        <v>0</v>
      </c>
    </row>
    <row r="14">
      <c r="A14" s="30" t="s">
        <v>81</v>
      </c>
      <c r="B14" s="30"/>
      <c r="C14" s="30"/>
      <c r="D14" s="30"/>
      <c r="E14" s="30"/>
      <c r="F14" s="30"/>
      <c r="G14" s="30"/>
      <c r="H14" s="30"/>
    </row>
    <row r="15">
      <c r="A15" s="39" t="s">
        <v>82</v>
      </c>
      <c r="B15" s="38" t="s">
        <v>83</v>
      </c>
      <c r="C15" s="31" t="s">
        <v>19</v>
      </c>
      <c r="D15" s="31">
        <v>200</v>
      </c>
      <c r="E15" s="33">
        <v>0</v>
      </c>
      <c r="F15" s="34">
        <f t="shared" si="10"/>
        <v>0</v>
      </c>
      <c r="G15" s="34">
        <f t="shared" ref="G15:G18" si="13">E15*D15</f>
        <v>0</v>
      </c>
      <c r="H15" s="34">
        <f t="shared" si="12"/>
        <v>0</v>
      </c>
    </row>
    <row r="16">
      <c r="A16" s="39" t="s">
        <v>84</v>
      </c>
      <c r="B16" s="38" t="s">
        <v>85</v>
      </c>
      <c r="C16" s="31" t="s">
        <v>86</v>
      </c>
      <c r="D16" s="31">
        <v>9</v>
      </c>
      <c r="E16" s="33">
        <v>0</v>
      </c>
      <c r="F16" s="34">
        <f t="shared" si="10"/>
        <v>0</v>
      </c>
      <c r="G16" s="34">
        <f t="shared" si="13"/>
        <v>0</v>
      </c>
      <c r="H16" s="34">
        <f t="shared" si="12"/>
        <v>0</v>
      </c>
    </row>
    <row r="17" ht="28.5">
      <c r="A17" s="31" t="s">
        <v>87</v>
      </c>
      <c r="B17" s="38" t="s">
        <v>88</v>
      </c>
      <c r="C17" s="31" t="s">
        <v>86</v>
      </c>
      <c r="D17" s="31">
        <v>3</v>
      </c>
      <c r="E17" s="33">
        <v>0</v>
      </c>
      <c r="F17" s="34">
        <f t="shared" si="10"/>
        <v>0</v>
      </c>
      <c r="G17" s="34">
        <f t="shared" si="13"/>
        <v>0</v>
      </c>
      <c r="H17" s="34">
        <f t="shared" si="12"/>
        <v>0</v>
      </c>
    </row>
    <row r="18">
      <c r="A18" s="39" t="s">
        <v>89</v>
      </c>
      <c r="B18" s="38" t="s">
        <v>90</v>
      </c>
      <c r="C18" s="31" t="s">
        <v>86</v>
      </c>
      <c r="D18" s="31">
        <v>9</v>
      </c>
      <c r="E18" s="33">
        <v>0</v>
      </c>
      <c r="F18" s="34">
        <f t="shared" si="10"/>
        <v>0</v>
      </c>
      <c r="G18" s="34">
        <f t="shared" si="13"/>
        <v>0</v>
      </c>
      <c r="H18" s="34">
        <f t="shared" si="12"/>
        <v>0</v>
      </c>
    </row>
    <row r="19">
      <c r="A19" s="40" t="s">
        <v>91</v>
      </c>
      <c r="B19" s="41"/>
      <c r="C19" s="41"/>
      <c r="D19" s="41"/>
      <c r="E19" s="41"/>
      <c r="F19" s="42"/>
      <c r="G19" s="43">
        <f>SUM(G9:G13,G15:G18)</f>
        <v>0</v>
      </c>
      <c r="H19" s="43">
        <f>SUM(H9:H13,H15:H18)</f>
        <v>0</v>
      </c>
    </row>
    <row r="20" ht="38.25" customHeight="1">
      <c r="A20" s="25" t="s">
        <v>92</v>
      </c>
      <c r="B20" s="26"/>
      <c r="C20" s="26"/>
      <c r="D20" s="26"/>
      <c r="E20" s="26"/>
      <c r="F20" s="26"/>
      <c r="G20" s="26"/>
      <c r="H20" s="27"/>
    </row>
    <row r="21" ht="28.5">
      <c r="A21" s="28" t="s">
        <v>61</v>
      </c>
      <c r="B21" s="28" t="s">
        <v>62</v>
      </c>
      <c r="C21" s="28" t="s">
        <v>63</v>
      </c>
      <c r="D21" s="28" t="s">
        <v>64</v>
      </c>
      <c r="E21" s="29" t="s">
        <v>65</v>
      </c>
      <c r="F21" s="29" t="s">
        <v>66</v>
      </c>
      <c r="G21" s="29" t="s">
        <v>67</v>
      </c>
      <c r="H21" s="29" t="s">
        <v>68</v>
      </c>
    </row>
    <row r="22">
      <c r="A22" s="30" t="s">
        <v>69</v>
      </c>
      <c r="B22" s="30"/>
      <c r="C22" s="30"/>
      <c r="D22" s="30"/>
      <c r="E22" s="30"/>
      <c r="F22" s="30"/>
      <c r="G22" s="30"/>
      <c r="H22" s="30"/>
    </row>
    <row r="23" ht="85.5">
      <c r="A23" s="31" t="s">
        <v>93</v>
      </c>
      <c r="B23" s="32" t="s">
        <v>94</v>
      </c>
      <c r="C23" s="31" t="s">
        <v>72</v>
      </c>
      <c r="D23" s="31">
        <v>5</v>
      </c>
      <c r="E23" s="33">
        <v>0</v>
      </c>
      <c r="F23" s="34">
        <f t="shared" si="10"/>
        <v>0</v>
      </c>
      <c r="G23" s="34">
        <f t="shared" ref="G23:G25" si="14">D23*E23</f>
        <v>0</v>
      </c>
      <c r="H23" s="34">
        <f t="shared" ref="H23:H30" si="15">ROUND(D23*F23,2)</f>
        <v>0</v>
      </c>
    </row>
    <row r="24" ht="57">
      <c r="A24" s="31" t="s">
        <v>95</v>
      </c>
      <c r="B24" s="37" t="s">
        <v>96</v>
      </c>
      <c r="C24" s="31" t="s">
        <v>72</v>
      </c>
      <c r="D24" s="31">
        <v>1</v>
      </c>
      <c r="E24" s="33">
        <v>0</v>
      </c>
      <c r="F24" s="34">
        <f t="shared" si="10"/>
        <v>0</v>
      </c>
      <c r="G24" s="34">
        <f t="shared" si="14"/>
        <v>0</v>
      </c>
      <c r="H24" s="34">
        <f t="shared" si="15"/>
        <v>0</v>
      </c>
    </row>
    <row r="25" ht="42.75">
      <c r="A25" s="31" t="s">
        <v>79</v>
      </c>
      <c r="B25" s="38" t="s">
        <v>80</v>
      </c>
      <c r="C25" s="31" t="s">
        <v>72</v>
      </c>
      <c r="D25" s="31">
        <v>1</v>
      </c>
      <c r="E25" s="33">
        <v>0</v>
      </c>
      <c r="F25" s="34">
        <f t="shared" si="10"/>
        <v>0</v>
      </c>
      <c r="G25" s="34">
        <f t="shared" si="14"/>
        <v>0</v>
      </c>
      <c r="H25" s="34">
        <f t="shared" si="15"/>
        <v>0</v>
      </c>
    </row>
    <row r="26">
      <c r="A26" s="30" t="s">
        <v>81</v>
      </c>
      <c r="B26" s="30"/>
      <c r="C26" s="30"/>
      <c r="D26" s="30"/>
      <c r="E26" s="30"/>
      <c r="F26" s="30"/>
      <c r="G26" s="30"/>
      <c r="H26" s="30"/>
    </row>
    <row r="27">
      <c r="A27" s="39" t="s">
        <v>82</v>
      </c>
      <c r="B27" s="38" t="s">
        <v>83</v>
      </c>
      <c r="C27" s="31" t="s">
        <v>19</v>
      </c>
      <c r="D27" s="31">
        <v>50</v>
      </c>
      <c r="E27" s="33">
        <v>0</v>
      </c>
      <c r="F27" s="34">
        <f t="shared" si="10"/>
        <v>0</v>
      </c>
      <c r="G27" s="34">
        <f t="shared" ref="G27:G30" si="16">E27*D27</f>
        <v>0</v>
      </c>
      <c r="H27" s="34">
        <f t="shared" si="15"/>
        <v>0</v>
      </c>
    </row>
    <row r="28">
      <c r="A28" s="39" t="s">
        <v>84</v>
      </c>
      <c r="B28" s="38" t="s">
        <v>85</v>
      </c>
      <c r="C28" s="31" t="s">
        <v>86</v>
      </c>
      <c r="D28" s="31">
        <v>3</v>
      </c>
      <c r="E28" s="33">
        <v>0</v>
      </c>
      <c r="F28" s="34">
        <f t="shared" si="10"/>
        <v>0</v>
      </c>
      <c r="G28" s="34">
        <f t="shared" si="16"/>
        <v>0</v>
      </c>
      <c r="H28" s="34">
        <f t="shared" si="15"/>
        <v>0</v>
      </c>
    </row>
    <row r="29" ht="28.5">
      <c r="A29" s="44" t="s">
        <v>87</v>
      </c>
      <c r="B29" s="38" t="s">
        <v>88</v>
      </c>
      <c r="C29" s="31" t="s">
        <v>86</v>
      </c>
      <c r="D29" s="31">
        <v>2</v>
      </c>
      <c r="E29" s="33">
        <v>0</v>
      </c>
      <c r="F29" s="34">
        <f t="shared" si="10"/>
        <v>0</v>
      </c>
      <c r="G29" s="34">
        <f t="shared" si="16"/>
        <v>0</v>
      </c>
      <c r="H29" s="34">
        <f t="shared" si="15"/>
        <v>0</v>
      </c>
    </row>
    <row r="30">
      <c r="A30" s="39" t="s">
        <v>89</v>
      </c>
      <c r="B30" s="38" t="s">
        <v>90</v>
      </c>
      <c r="C30" s="31" t="s">
        <v>86</v>
      </c>
      <c r="D30" s="31">
        <v>3</v>
      </c>
      <c r="E30" s="33">
        <v>0</v>
      </c>
      <c r="F30" s="34">
        <f t="shared" si="10"/>
        <v>0</v>
      </c>
      <c r="G30" s="34">
        <f t="shared" si="16"/>
        <v>0</v>
      </c>
      <c r="H30" s="34">
        <f t="shared" si="15"/>
        <v>0</v>
      </c>
    </row>
    <row r="31">
      <c r="A31" s="40" t="s">
        <v>91</v>
      </c>
      <c r="B31" s="41"/>
      <c r="C31" s="41"/>
      <c r="D31" s="41"/>
      <c r="E31" s="41"/>
      <c r="F31" s="42"/>
      <c r="G31" s="43">
        <f>SUM(G23:G25,G27:G30)</f>
        <v>0</v>
      </c>
      <c r="H31" s="43">
        <f>SUM(H23:H25,H27:H30)</f>
        <v>0</v>
      </c>
    </row>
    <row r="32" ht="36.75" customHeight="1">
      <c r="A32" s="25" t="s">
        <v>97</v>
      </c>
      <c r="B32" s="26"/>
      <c r="C32" s="26"/>
      <c r="D32" s="26"/>
      <c r="E32" s="26"/>
      <c r="F32" s="26"/>
      <c r="G32" s="26"/>
      <c r="H32" s="27"/>
    </row>
    <row r="33" ht="28.5">
      <c r="A33" s="28" t="s">
        <v>61</v>
      </c>
      <c r="B33" s="28" t="s">
        <v>62</v>
      </c>
      <c r="C33" s="28" t="s">
        <v>63</v>
      </c>
      <c r="D33" s="28" t="s">
        <v>64</v>
      </c>
      <c r="E33" s="29" t="s">
        <v>65</v>
      </c>
      <c r="F33" s="29" t="s">
        <v>66</v>
      </c>
      <c r="G33" s="29" t="s">
        <v>67</v>
      </c>
      <c r="H33" s="29" t="s">
        <v>68</v>
      </c>
    </row>
    <row r="34">
      <c r="A34" s="30" t="s">
        <v>69</v>
      </c>
      <c r="B34" s="30"/>
      <c r="C34" s="30"/>
      <c r="D34" s="30"/>
      <c r="E34" s="30"/>
      <c r="F34" s="30"/>
      <c r="G34" s="30"/>
      <c r="H34" s="30"/>
    </row>
    <row r="35" ht="85.5">
      <c r="A35" s="31" t="s">
        <v>70</v>
      </c>
      <c r="B35" s="32" t="s">
        <v>98</v>
      </c>
      <c r="C35" s="31" t="s">
        <v>72</v>
      </c>
      <c r="D35" s="31">
        <v>5</v>
      </c>
      <c r="E35" s="33">
        <v>0</v>
      </c>
      <c r="F35" s="34">
        <f t="shared" si="10"/>
        <v>0</v>
      </c>
      <c r="G35" s="34">
        <f t="shared" ref="G35:G37" si="17">D35*E35</f>
        <v>0</v>
      </c>
      <c r="H35" s="34">
        <f t="shared" ref="H35:H42" si="18">ROUND(D35*F35,2)</f>
        <v>0</v>
      </c>
    </row>
    <row r="36" ht="42.75">
      <c r="A36" s="31" t="s">
        <v>95</v>
      </c>
      <c r="B36" s="37" t="s">
        <v>99</v>
      </c>
      <c r="C36" s="31" t="s">
        <v>72</v>
      </c>
      <c r="D36" s="31">
        <v>1</v>
      </c>
      <c r="E36" s="33">
        <v>0</v>
      </c>
      <c r="F36" s="34">
        <f t="shared" si="10"/>
        <v>0</v>
      </c>
      <c r="G36" s="34">
        <f t="shared" si="17"/>
        <v>0</v>
      </c>
      <c r="H36" s="34">
        <f t="shared" si="18"/>
        <v>0</v>
      </c>
    </row>
    <row r="37" ht="42.75">
      <c r="A37" s="31" t="s">
        <v>79</v>
      </c>
      <c r="B37" s="38" t="s">
        <v>80</v>
      </c>
      <c r="C37" s="31" t="s">
        <v>72</v>
      </c>
      <c r="D37" s="31">
        <v>1</v>
      </c>
      <c r="E37" s="33">
        <v>0</v>
      </c>
      <c r="F37" s="34">
        <f t="shared" si="10"/>
        <v>0</v>
      </c>
      <c r="G37" s="34">
        <f t="shared" si="17"/>
        <v>0</v>
      </c>
      <c r="H37" s="34">
        <f t="shared" si="18"/>
        <v>0</v>
      </c>
    </row>
    <row r="38">
      <c r="A38" s="30" t="s">
        <v>81</v>
      </c>
      <c r="B38" s="30"/>
      <c r="C38" s="30"/>
      <c r="D38" s="30"/>
      <c r="E38" s="30"/>
      <c r="F38" s="30"/>
      <c r="G38" s="30"/>
      <c r="H38" s="30"/>
    </row>
    <row r="39">
      <c r="A39" s="39" t="s">
        <v>82</v>
      </c>
      <c r="B39" s="38" t="s">
        <v>83</v>
      </c>
      <c r="C39" s="31" t="s">
        <v>19</v>
      </c>
      <c r="D39" s="31">
        <v>50</v>
      </c>
      <c r="E39" s="33">
        <v>0</v>
      </c>
      <c r="F39" s="34">
        <f t="shared" si="10"/>
        <v>0</v>
      </c>
      <c r="G39" s="34">
        <f t="shared" ref="G39:G42" si="19">E39*D39</f>
        <v>0</v>
      </c>
      <c r="H39" s="34">
        <f t="shared" si="18"/>
        <v>0</v>
      </c>
    </row>
    <row r="40">
      <c r="A40" s="39" t="s">
        <v>84</v>
      </c>
      <c r="B40" s="38" t="s">
        <v>85</v>
      </c>
      <c r="C40" s="31" t="s">
        <v>86</v>
      </c>
      <c r="D40" s="31">
        <v>3</v>
      </c>
      <c r="E40" s="33">
        <v>0</v>
      </c>
      <c r="F40" s="34">
        <f t="shared" si="10"/>
        <v>0</v>
      </c>
      <c r="G40" s="34">
        <f t="shared" si="19"/>
        <v>0</v>
      </c>
      <c r="H40" s="34">
        <f t="shared" si="18"/>
        <v>0</v>
      </c>
    </row>
    <row r="41" ht="28.5">
      <c r="A41" s="31" t="s">
        <v>87</v>
      </c>
      <c r="B41" s="38" t="s">
        <v>88</v>
      </c>
      <c r="C41" s="31" t="s">
        <v>86</v>
      </c>
      <c r="D41" s="31">
        <v>2</v>
      </c>
      <c r="E41" s="33">
        <v>0</v>
      </c>
      <c r="F41" s="34">
        <f t="shared" si="10"/>
        <v>0</v>
      </c>
      <c r="G41" s="34">
        <f t="shared" si="19"/>
        <v>0</v>
      </c>
      <c r="H41" s="34">
        <f t="shared" si="18"/>
        <v>0</v>
      </c>
    </row>
    <row r="42">
      <c r="A42" s="39" t="s">
        <v>89</v>
      </c>
      <c r="B42" s="38" t="s">
        <v>90</v>
      </c>
      <c r="C42" s="31" t="s">
        <v>86</v>
      </c>
      <c r="D42" s="31">
        <v>3</v>
      </c>
      <c r="E42" s="33">
        <v>0</v>
      </c>
      <c r="F42" s="34">
        <f t="shared" si="10"/>
        <v>0</v>
      </c>
      <c r="G42" s="34">
        <f t="shared" si="19"/>
        <v>0</v>
      </c>
      <c r="H42" s="34">
        <f t="shared" si="18"/>
        <v>0</v>
      </c>
    </row>
    <row r="43">
      <c r="A43" s="40" t="s">
        <v>91</v>
      </c>
      <c r="B43" s="41"/>
      <c r="C43" s="41"/>
      <c r="D43" s="41"/>
      <c r="E43" s="41"/>
      <c r="F43" s="42"/>
      <c r="G43" s="43">
        <f>SUM(G35:G37,G39:G42)</f>
        <v>0</v>
      </c>
      <c r="H43" s="43">
        <f>SUM(H35:H37,H39:H42)</f>
        <v>0</v>
      </c>
    </row>
    <row r="44" ht="33" customHeight="1">
      <c r="A44" s="25" t="s">
        <v>100</v>
      </c>
      <c r="B44" s="26"/>
      <c r="C44" s="26"/>
      <c r="D44" s="26"/>
      <c r="E44" s="26"/>
      <c r="F44" s="26"/>
      <c r="G44" s="26"/>
      <c r="H44" s="27"/>
    </row>
    <row r="45" ht="42.75">
      <c r="A45" s="45" t="s">
        <v>101</v>
      </c>
      <c r="B45" s="46" t="s">
        <v>102</v>
      </c>
      <c r="C45" s="47" t="s">
        <v>103</v>
      </c>
      <c r="D45" s="47" t="s">
        <v>104</v>
      </c>
      <c r="E45" s="48"/>
      <c r="F45" s="48"/>
      <c r="G45" s="49"/>
      <c r="H45" s="49"/>
    </row>
    <row r="46">
      <c r="A46" s="50">
        <v>1</v>
      </c>
      <c r="B46" s="51" t="s">
        <v>70</v>
      </c>
      <c r="C46" s="52"/>
      <c r="D46" s="52">
        <f>C46*1.2</f>
        <v>0</v>
      </c>
      <c r="E46" s="48"/>
      <c r="F46" s="48"/>
      <c r="G46" s="49"/>
      <c r="H46" s="49"/>
    </row>
    <row r="47">
      <c r="A47" s="50">
        <v>2</v>
      </c>
      <c r="B47" s="51" t="s">
        <v>95</v>
      </c>
      <c r="C47" s="52"/>
      <c r="D47" s="52">
        <f>C47*1.2</f>
        <v>0</v>
      </c>
      <c r="E47" s="48"/>
      <c r="F47" s="48"/>
      <c r="G47" s="49"/>
      <c r="H47" s="49"/>
    </row>
    <row r="48">
      <c r="A48" s="50">
        <v>3</v>
      </c>
      <c r="B48" s="51" t="s">
        <v>79</v>
      </c>
      <c r="C48" s="52"/>
      <c r="D48" s="52">
        <f>C48*1.2</f>
        <v>0</v>
      </c>
      <c r="E48" s="48"/>
      <c r="F48" s="48"/>
      <c r="G48" s="49"/>
      <c r="H48" s="49"/>
    </row>
    <row r="49" ht="28.5">
      <c r="A49" s="47" t="s">
        <v>105</v>
      </c>
      <c r="B49" s="53" t="s">
        <v>106</v>
      </c>
      <c r="C49" s="53"/>
      <c r="D49" s="53"/>
      <c r="E49" s="53"/>
      <c r="F49" s="53"/>
      <c r="G49" s="53"/>
      <c r="H49" s="53"/>
    </row>
    <row r="50">
      <c r="A50" s="52" t="s">
        <v>107</v>
      </c>
      <c r="B50" s="53" t="s">
        <v>108</v>
      </c>
      <c r="C50" s="53"/>
      <c r="D50" s="53"/>
      <c r="E50" s="53"/>
      <c r="F50" s="53"/>
      <c r="G50" s="53"/>
      <c r="H50" s="53"/>
    </row>
    <row r="51">
      <c r="A51" s="52" t="s">
        <v>109</v>
      </c>
      <c r="B51" s="53" t="s">
        <v>110</v>
      </c>
      <c r="C51" s="53"/>
      <c r="D51" s="53"/>
      <c r="E51" s="53"/>
      <c r="F51" s="53"/>
      <c r="G51" s="53"/>
      <c r="H51" s="53"/>
    </row>
    <row r="52" ht="28.5">
      <c r="A52" s="47" t="s">
        <v>111</v>
      </c>
      <c r="B52" s="53" t="s">
        <v>112</v>
      </c>
      <c r="C52" s="53"/>
      <c r="D52" s="53"/>
      <c r="E52" s="53"/>
      <c r="F52" s="53"/>
      <c r="G52" s="53"/>
      <c r="H52" s="53"/>
    </row>
    <row r="53" ht="28.5">
      <c r="A53" s="47" t="s">
        <v>113</v>
      </c>
      <c r="B53" s="53" t="s">
        <v>114</v>
      </c>
      <c r="C53" s="53"/>
      <c r="D53" s="53"/>
      <c r="E53" s="53"/>
      <c r="F53" s="53"/>
      <c r="G53" s="53"/>
      <c r="H53" s="53"/>
    </row>
    <row r="54">
      <c r="A54" s="54" t="s">
        <v>115</v>
      </c>
      <c r="B54" s="54"/>
      <c r="C54" s="54"/>
      <c r="D54" s="54"/>
      <c r="E54" s="54"/>
      <c r="F54" s="54"/>
      <c r="G54" s="54"/>
      <c r="H54" s="54"/>
    </row>
    <row r="55" s="55" customFormat="1" ht="39.950000000000003" customHeight="1">
      <c r="A55" s="56" t="s">
        <v>116</v>
      </c>
      <c r="B55" s="56"/>
      <c r="C55" s="56"/>
      <c r="D55" s="56"/>
      <c r="E55" s="56"/>
      <c r="F55" s="56"/>
      <c r="G55" s="56"/>
      <c r="H55" s="56"/>
    </row>
    <row r="56" s="55" customFormat="1" ht="39.75" customHeight="1">
      <c r="A56" s="56" t="s">
        <v>117</v>
      </c>
      <c r="B56" s="56"/>
      <c r="C56" s="56"/>
      <c r="D56" s="56"/>
      <c r="E56" s="56"/>
      <c r="F56" s="56"/>
      <c r="G56" s="56"/>
      <c r="H56" s="56"/>
    </row>
    <row r="58" s="55" customFormat="1" ht="36.75" customHeight="1">
      <c r="A58" s="57"/>
      <c r="B58" s="58" t="s">
        <v>118</v>
      </c>
      <c r="C58" s="57"/>
      <c r="D58" s="57"/>
      <c r="E58" s="57"/>
      <c r="F58" s="59"/>
      <c r="G58" s="59"/>
      <c r="H58" s="59"/>
    </row>
    <row r="59" s="55" customFormat="1" ht="30.75" customHeight="1">
      <c r="A59" s="60"/>
      <c r="B59" s="61" t="s">
        <v>119</v>
      </c>
      <c r="C59" s="62"/>
      <c r="D59" s="62"/>
      <c r="E59" s="59"/>
      <c r="F59" s="59"/>
      <c r="G59" s="59"/>
      <c r="H59" s="59"/>
    </row>
    <row r="60" s="55" customFormat="1" ht="62.100000000000001" customHeight="1">
      <c r="A60" s="63"/>
      <c r="B60" s="64" t="s">
        <v>120</v>
      </c>
      <c r="C60" s="65"/>
      <c r="D60" s="62"/>
      <c r="E60" s="59"/>
      <c r="F60" s="59"/>
      <c r="G60" s="59"/>
      <c r="H60" s="59"/>
    </row>
    <row r="66" ht="14.25"/>
    <row r="67" ht="14.25"/>
    <row r="68" ht="14.25"/>
    <row r="69" ht="14.25"/>
    <row r="78" ht="14.25"/>
    <row r="79" ht="14.25"/>
    <row r="80" ht="14.25"/>
    <row r="81" ht="14.25"/>
  </sheetData>
  <mergeCells count="26">
    <mergeCell ref="A1:H1"/>
    <mergeCell ref="A2:H2"/>
    <mergeCell ref="A3:H3"/>
    <mergeCell ref="A4:H4"/>
    <mergeCell ref="A5:H5"/>
    <mergeCell ref="A6:H6"/>
    <mergeCell ref="A8:H8"/>
    <mergeCell ref="A14:H14"/>
    <mergeCell ref="A19:F19"/>
    <mergeCell ref="A20:H20"/>
    <mergeCell ref="A22:H22"/>
    <mergeCell ref="A26:H26"/>
    <mergeCell ref="A31:F31"/>
    <mergeCell ref="A32:H32"/>
    <mergeCell ref="A34:H34"/>
    <mergeCell ref="A38:H38"/>
    <mergeCell ref="A43:F43"/>
    <mergeCell ref="A44:H44"/>
    <mergeCell ref="B49:H49"/>
    <mergeCell ref="B50:H50"/>
    <mergeCell ref="B51:H51"/>
    <mergeCell ref="B52:H52"/>
    <mergeCell ref="B53:H53"/>
    <mergeCell ref="A54:H54"/>
    <mergeCell ref="A55:H55"/>
    <mergeCell ref="A56:H5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>ОАО "Газпромнефть-Новосибирск"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revision>1</cp:revision>
  <dcterms:created xsi:type="dcterms:W3CDTF">2012-05-22T07:14:39Z</dcterms:created>
  <dcterms:modified xsi:type="dcterms:W3CDTF">2023-07-07T11:56:00Z</dcterms:modified>
</cp:coreProperties>
</file>