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БЪЕКТЫ\ХК Авангард\ХК Академия Авангард г.Омск, пр. Мира, д. 1Б\19. Бросовая зона для хоккеистов\Бросковая зона ОСР\"/>
    </mc:Choice>
  </mc:AlternateContent>
  <xr:revisionPtr revIDLastSave="0" documentId="13_ncr:1_{9A13441E-D5E3-4B7E-8986-0CEB388B4A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Шаблон" sheetId="4" r:id="rId1"/>
  </sheets>
  <definedNames>
    <definedName name="Print_Titles" localSheetId="0">Шаблон!$27:$27</definedName>
    <definedName name="_xlnm.Print_Titles" localSheetId="0">Шаблон!$27:$27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  <c r="J102" i="4"/>
  <c r="J101" i="4"/>
  <c r="J100" i="4"/>
</calcChain>
</file>

<file path=xl/sharedStrings.xml><?xml version="1.0" encoding="utf-8"?>
<sst xmlns="http://schemas.openxmlformats.org/spreadsheetml/2006/main" count="297" uniqueCount="219">
  <si>
    <t>СОГЛАСОВАНО:</t>
  </si>
  <si>
    <t>УТВЕРЖДАЮ:</t>
  </si>
  <si>
    <t>_________________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</si>
  <si>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</si>
  <si>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</si>
  <si>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</si>
  <si>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</si>
  <si>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</si>
  <si>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</si>
  <si>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</si>
  <si>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</si>
  <si>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</si>
  <si>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</si>
  <si>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</si>
  <si>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</si>
  <si>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</si>
  <si>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</si>
  <si>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</si>
  <si>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</si>
  <si>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</si>
  <si>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</si>
  <si>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</si>
  <si>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</si>
  <si>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</si>
  <si>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" _____ " ________________ 2020 г.</t>
  </si>
  <si>
    <t>"____" ______________2020 г.</t>
  </si>
  <si>
    <t>Крытое физкультурно-оздоровительное сооружение (Хоккейная академия "Авангард"), расположенное по адресу: г. Омск, САО, пр. Мира, д. 1Б</t>
  </si>
  <si>
    <t>Основание: РД 05.12.2020-КР</t>
  </si>
  <si>
    <t>тыс. руб.</t>
  </si>
  <si>
    <t>___________________________154,297</t>
  </si>
  <si>
    <t>Составлен(а) в текущих (прогнозных) ценах по состоянию на 4 кв. 2020 г.</t>
  </si>
  <si>
    <t>"Бросковая зона для хоккеистов" в зоне индивидуальной подготовки (пом. 3006) спортивного комплекса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</si>
  <si>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</si>
  <si>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</si>
  <si>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_______________________________________________________________________________________________701,11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</si>
  <si>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</si>
  <si>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</si>
  <si>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</si>
  <si>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_______________________________________________________________________________________________43,372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</si>
  <si>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</si>
  <si>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_______________________________________________________________________________________________3863,650</t>
  </si>
  <si>
    <t>Раздел 1. Демонтажные работы</t>
  </si>
  <si>
    <t>1</t>
  </si>
  <si>
    <t>ТЕРр57-3-1</t>
  </si>
  <si>
    <t>100 м плинтуса</t>
  </si>
  <si>
    <r>
      <t>0,441</t>
    </r>
    <r>
      <rPr>
        <i/>
        <sz val="6"/>
        <rFont val="Arial"/>
        <family val="2"/>
        <charset val="204"/>
      </rPr>
      <t xml:space="preserve">
44,1 / 100</t>
    </r>
  </si>
  <si>
    <t>2</t>
  </si>
  <si>
    <t>ТЕРр57-2-1</t>
  </si>
  <si>
    <t>100 м2 покрытия</t>
  </si>
  <si>
    <r>
      <t>1,091</t>
    </r>
    <r>
      <rPr>
        <i/>
        <sz val="6"/>
        <rFont val="Arial"/>
        <family val="2"/>
        <charset val="204"/>
      </rPr>
      <t xml:space="preserve">
109,1 / 100</t>
    </r>
  </si>
  <si>
    <t>Итого по разделу 1 Демонтажные работы</t>
  </si>
  <si>
    <t>Раздел 2. Изготовление и монтаж пространственного м/к каркаса</t>
  </si>
  <si>
    <t>3</t>
  </si>
  <si>
    <t>ТЕРм38-01-003-03</t>
  </si>
  <si>
    <t>1 т конструкций</t>
  </si>
  <si>
    <r>
      <t>0,657</t>
    </r>
    <r>
      <rPr>
        <i/>
        <sz val="6"/>
        <rFont val="Arial"/>
        <family val="2"/>
        <charset val="204"/>
      </rPr>
      <t xml:space="preserve">
(66,5*5,25+8,68*7,14+65*1,7+45*1,075+6,35+0,6+4,08+1,8+38,25*0,222+0,85*15,41+40,34*1,316)/1000</t>
    </r>
  </si>
  <si>
    <t>4</t>
  </si>
  <si>
    <t>ТЕР09-03-037-01</t>
  </si>
  <si>
    <t>5</t>
  </si>
  <si>
    <t>прайс</t>
  </si>
  <si>
    <t>м</t>
  </si>
  <si>
    <t>6</t>
  </si>
  <si>
    <t>7</t>
  </si>
  <si>
    <t>8</t>
  </si>
  <si>
    <t>9</t>
  </si>
  <si>
    <t>м2</t>
  </si>
  <si>
    <t>10</t>
  </si>
  <si>
    <t>11</t>
  </si>
  <si>
    <t>12</t>
  </si>
  <si>
    <t>13</t>
  </si>
  <si>
    <t>14</t>
  </si>
  <si>
    <t>15</t>
  </si>
  <si>
    <t>16</t>
  </si>
  <si>
    <t>17</t>
  </si>
  <si>
    <t>шт</t>
  </si>
  <si>
    <t>18</t>
  </si>
  <si>
    <t>19</t>
  </si>
  <si>
    <t>ТЕР09-05-003-01</t>
  </si>
  <si>
    <t>100 шт. болтов</t>
  </si>
  <si>
    <r>
      <t>0,18</t>
    </r>
    <r>
      <rPr>
        <i/>
        <sz val="6"/>
        <rFont val="Arial"/>
        <family val="2"/>
        <charset val="204"/>
      </rPr>
      <t xml:space="preserve">
18 / 100</t>
    </r>
  </si>
  <si>
    <t>20</t>
  </si>
  <si>
    <t>21</t>
  </si>
  <si>
    <t>22</t>
  </si>
  <si>
    <t>ТЕР46-08-012-02</t>
  </si>
  <si>
    <t>100 шт.</t>
  </si>
  <si>
    <r>
      <t>0,03</t>
    </r>
    <r>
      <rPr>
        <i/>
        <sz val="6"/>
        <rFont val="Arial"/>
        <family val="2"/>
        <charset val="204"/>
      </rPr>
      <t xml:space="preserve">
3 / 100</t>
    </r>
  </si>
  <si>
    <t>23</t>
  </si>
  <si>
    <t>24</t>
  </si>
  <si>
    <t>25</t>
  </si>
  <si>
    <t>ТЕР13-03-002-04</t>
  </si>
  <si>
    <t>100 м2 окрашиваемой поверхности</t>
  </si>
  <si>
    <r>
      <t>0,349</t>
    </r>
    <r>
      <rPr>
        <i/>
        <sz val="6"/>
        <rFont val="Arial"/>
        <family val="2"/>
        <charset val="204"/>
      </rPr>
      <t xml:space="preserve">
34,9 / 100</t>
    </r>
  </si>
  <si>
    <t>26</t>
  </si>
  <si>
    <t>ТЕР13-03-004-26</t>
  </si>
  <si>
    <t>Итого по разделу 2 Изготовление и монтаж пространственного м/к каркаса</t>
  </si>
  <si>
    <t xml:space="preserve">Раздел 3. </t>
  </si>
  <si>
    <t>27</t>
  </si>
  <si>
    <t>ТЕР10-05-002-02</t>
  </si>
  <si>
    <t>100 м2 перегородок (за вычетом проемов)</t>
  </si>
  <si>
    <r>
      <t>0,065</t>
    </r>
    <r>
      <rPr>
        <i/>
        <sz val="6"/>
        <rFont val="Arial"/>
        <family val="2"/>
        <charset val="204"/>
      </rPr>
      <t xml:space="preserve">
6,5 / 100</t>
    </r>
  </si>
  <si>
    <t>28</t>
  </si>
  <si>
    <t>ТЕР15-02-019-03</t>
  </si>
  <si>
    <t>100 м2 оштукатуриваемой поверхности</t>
  </si>
  <si>
    <r>
      <t>1,44</t>
    </r>
    <r>
      <rPr>
        <i/>
        <sz val="6"/>
        <rFont val="Arial"/>
        <family val="2"/>
        <charset val="204"/>
      </rPr>
      <t xml:space="preserve">
144 / 100</t>
    </r>
  </si>
  <si>
    <t>29</t>
  </si>
  <si>
    <t>Грунтовка «Бетоконтакт», КНАУФ</t>
  </si>
  <si>
    <t>кг</t>
  </si>
  <si>
    <r>
      <t>101-2416</t>
    </r>
    <r>
      <rPr>
        <b/>
        <i/>
        <sz val="9"/>
        <rFont val="Arial"/>
        <family val="2"/>
        <charset val="204"/>
      </rPr>
      <t xml:space="preserve">
0,23кг/м2</t>
    </r>
  </si>
  <si>
    <r>
      <t>33,12</t>
    </r>
    <r>
      <rPr>
        <b/>
        <i/>
        <sz val="6"/>
        <rFont val="Arial"/>
        <family val="2"/>
        <charset val="204"/>
      </rPr>
      <t xml:space="preserve">
144*0,23</t>
    </r>
  </si>
  <si>
    <t>30</t>
  </si>
  <si>
    <t>ТЕР15-04-006-03</t>
  </si>
  <si>
    <t>31</t>
  </si>
  <si>
    <t>32</t>
  </si>
  <si>
    <t>ТЕР26-01-054-03</t>
  </si>
  <si>
    <t>100 м2 поверхности покрытия изоляции</t>
  </si>
  <si>
    <t>33</t>
  </si>
  <si>
    <t>Пенополуретан (поролон) толщ. 200мм</t>
  </si>
  <si>
    <t>м3</t>
  </si>
  <si>
    <r>
      <t>28,8</t>
    </r>
    <r>
      <rPr>
        <b/>
        <i/>
        <sz val="6"/>
        <rFont val="Arial"/>
        <family val="2"/>
        <charset val="204"/>
      </rPr>
      <t xml:space="preserve">
144*0,2</t>
    </r>
  </si>
  <si>
    <t>34</t>
  </si>
  <si>
    <t>Клей WAKOL Intercoll L1421 (расход 0,4 кг/м2)</t>
  </si>
  <si>
    <r>
      <t>57,6</t>
    </r>
    <r>
      <rPr>
        <b/>
        <i/>
        <sz val="6"/>
        <rFont val="Arial"/>
        <family val="2"/>
        <charset val="204"/>
      </rPr>
      <t xml:space="preserve">
144*0,4</t>
    </r>
  </si>
  <si>
    <t>35</t>
  </si>
  <si>
    <t>ТЕР26-01-054-01</t>
  </si>
  <si>
    <r>
      <t>1,58</t>
    </r>
    <r>
      <rPr>
        <i/>
        <sz val="6"/>
        <rFont val="Arial"/>
        <family val="2"/>
        <charset val="204"/>
      </rPr>
      <t xml:space="preserve">
158 / 100</t>
    </r>
  </si>
  <si>
    <t>36</t>
  </si>
  <si>
    <t>Войлок ГПрА10</t>
  </si>
  <si>
    <t>37</t>
  </si>
  <si>
    <t>ТЕР09-03-039-04</t>
  </si>
  <si>
    <r>
      <t>0,086</t>
    </r>
    <r>
      <rPr>
        <i/>
        <sz val="6"/>
        <rFont val="Arial"/>
        <family val="2"/>
        <charset val="204"/>
      </rPr>
      <t xml:space="preserve">
86/1000</t>
    </r>
  </si>
  <si>
    <t>38</t>
  </si>
  <si>
    <t>39</t>
  </si>
  <si>
    <t>40</t>
  </si>
  <si>
    <t>41</t>
  </si>
  <si>
    <t>42</t>
  </si>
  <si>
    <t>43</t>
  </si>
  <si>
    <t>44</t>
  </si>
  <si>
    <t>ТЕР15-01-050-03</t>
  </si>
  <si>
    <t>100 м2 облицовки</t>
  </si>
  <si>
    <t>45</t>
  </si>
  <si>
    <t>Поставка Заказчика</t>
  </si>
  <si>
    <t>Баннер</t>
  </si>
  <si>
    <t>46</t>
  </si>
  <si>
    <t>ТЕР09-03-046-03</t>
  </si>
  <si>
    <t>100 м2</t>
  </si>
  <si>
    <r>
      <t>1,52</t>
    </r>
    <r>
      <rPr>
        <i/>
        <sz val="6"/>
        <rFont val="Arial"/>
        <family val="2"/>
        <charset val="204"/>
      </rPr>
      <t xml:space="preserve">
152 / 100</t>
    </r>
  </si>
  <si>
    <t>47</t>
  </si>
  <si>
    <t>48</t>
  </si>
  <si>
    <t>ТЕР11-01-048-01</t>
  </si>
  <si>
    <r>
      <t>1,2</t>
    </r>
    <r>
      <rPr>
        <i/>
        <sz val="6"/>
        <rFont val="Arial"/>
        <family val="2"/>
        <charset val="204"/>
      </rPr>
      <t xml:space="preserve">
120 / 100</t>
    </r>
  </si>
  <si>
    <t>49</t>
  </si>
  <si>
    <t>Синтетический лед</t>
  </si>
  <si>
    <t xml:space="preserve">Итого по разделу 3 </t>
  </si>
  <si>
    <t>ИТОГИ ПО СМЕТЕ:</t>
  </si>
  <si>
    <t>Итого прямые затраты по смете в текущих ценах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</si>
  <si>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</si>
  <si>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</si>
  <si>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</si>
  <si>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</si>
  <si>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</si>
  <si>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</si>
  <si>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</si>
  <si>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</si>
  <si>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</si>
  <si>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</si>
  <si>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</si>
  <si>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</si>
  <si>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>руб.</t>
  </si>
  <si>
    <t>(должность, подпись, расшифровка)</t>
  </si>
  <si>
    <t>договорной коэффициент</t>
  </si>
  <si>
    <t>ИТОГИ:</t>
  </si>
  <si>
    <t>Итого по смете с учетом договорного коэффициента</t>
  </si>
  <si>
    <t>НДС 20%</t>
  </si>
  <si>
    <t>ВСЕГО по смете</t>
  </si>
  <si>
    <t>Составил: ___________________ /_____________________________/</t>
  </si>
  <si>
    <t>Проверил: _______________________  __________________ ________________________</t>
  </si>
  <si>
    <t>Разборка плинтусов: деревянных и из пластмассовых материалов</t>
  </si>
  <si>
    <t>Разборка покрытий полов: из линолеума и релина</t>
  </si>
  <si>
    <t>Изготовление м/к каркаса</t>
  </si>
  <si>
    <t>Монтаж рам коробчатого сечения пролетом до 24 м</t>
  </si>
  <si>
    <t>Труба профильная 60х3 (5,25кг/м)</t>
  </si>
  <si>
    <t>Труба профильная 80х3 (7,14кг/м</t>
  </si>
  <si>
    <t>Труба профильная 30х2 (1,7кг/м)</t>
  </si>
  <si>
    <t>Труба профильная 20х2 (1,075кг/м)</t>
  </si>
  <si>
    <t>Лист 3х80 , L=90 (всео 6,35кг)</t>
  </si>
  <si>
    <t>Лист 6х60 , L=100 (всего 0,6кг)</t>
  </si>
  <si>
    <t>Лист 3х100 , L=100 (всего 4,08кг)</t>
  </si>
  <si>
    <t>Лист 8х40 , L=120 (всего 1,8кг)</t>
  </si>
  <si>
    <r>
      <t>Пруток стальной Ду 6 АI (А240) (0,222кг/м)</t>
    </r>
    <r>
      <rPr>
        <i/>
        <sz val="7"/>
        <rFont val="Arial"/>
        <family val="2"/>
        <charset val="204"/>
      </rPr>
      <t xml:space="preserve">
</t>
    </r>
  </si>
  <si>
    <t>Уголок 50х6  L=50 (15,41кг/м)</t>
  </si>
  <si>
    <t>Труба 21,3х2,8  (1,316 кг/м)</t>
  </si>
  <si>
    <r>
      <t>Лента стальная перфорированная 17х0,5</t>
    </r>
    <r>
      <rPr>
        <i/>
        <sz val="7"/>
        <rFont val="Arial"/>
        <family val="2"/>
        <charset val="204"/>
      </rPr>
      <t xml:space="preserve">
</t>
    </r>
  </si>
  <si>
    <t>Шпилька М8х1000 кл.пр. 5.6</t>
  </si>
  <si>
    <t>Гайка М6-8</t>
  </si>
  <si>
    <t>Постановка болтов: строительных с гайками и шайбами</t>
  </si>
  <si>
    <t>Болт М6х48-8.8</t>
  </si>
  <si>
    <t>Шайба 6.01.08 кп.016</t>
  </si>
  <si>
    <t>Установка анкеров в отверстия глубиной 100 мм с применением смесей серии MASTERFLOW, диаметр анкера: 10 мм</t>
  </si>
  <si>
    <t>Резьбовая шпилька Hilti AM8.8 M10x3000 оцинк</t>
  </si>
  <si>
    <t>Клеевой состав Hilti HIT-RE100 (0,5 л)</t>
  </si>
  <si>
    <t>Огрунтовка металлических поверхностей за один раз: грунтовкой ГФ-021</t>
  </si>
  <si>
    <t>Окраска металлических огрунтованных поверхностей: эмалью ПФ-115 за 2 раза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</si>
  <si>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112): с одним дверным проемом/Зашива дверного проема/</t>
  </si>
  <si>
    <t>Сплошное выравнивание внутренних поверхностей (однослойное оштукатуривание)из сухих растворных смесей толщиной до 10 мм: стен</t>
  </si>
  <si>
    <t>Покрытие поверхностей грунтовкой глубокого проникновения: за 1 раз стен</t>
  </si>
  <si>
    <t>Оклеивание поверхности изоляции: на клее /Пенополуретан (поролон) толщ. 200мм/</t>
  </si>
  <si>
    <t>Обертывание поверхности войлоком насухо с проклейкой швов /Войлок толщ. 10мм/
(МАТ=0 к расх)</t>
  </si>
  <si>
    <t>Монтаж опорных конструкций: подвесок и хомутов для крепления трубопроводов внутри зданий и сооруженийТ</t>
  </si>
  <si>
    <t>Канат 4.1-Г-I-ОЖ</t>
  </si>
  <si>
    <t>Зажим для каната (троса ф4.1)</t>
  </si>
  <si>
    <t>Коуш 12</t>
  </si>
  <si>
    <t>Талреп 0.3 ГОСТ ВГ-ОШ</t>
  </si>
  <si>
    <t>Гайка М8-8</t>
  </si>
  <si>
    <t>Шайба 8.01.08 кп.016</t>
  </si>
  <si>
    <t>Облицовка стен декоративным бумажно-слоистым пластиком или листами из синтетических материалов: /Монтаж баннера/</t>
  </si>
  <si>
    <t>Монтаж перегородок: стальных, консольных, сетчатых /сетка ограждающая из капронового каната 4 мм с ячейкой 40х40 мм/</t>
  </si>
  <si>
    <t>Сетка ограждающая из капронового каната 4 мм с ячейкой 40х40 мм</t>
  </si>
  <si>
    <t>Устройство сборных оснований из элементов полов: на пенополистирольных плитах толщиной слоя до 50 мм</t>
  </si>
  <si>
    <t>Итого по смете: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</si>
</sst>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6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0" fillId="0" borderId="2" xfId="0" applyBorder="1" applyAlignment="1">
      <alignment vertical="top" wrapText="1"/>
    </xf>
    <xf numFmtId="0" fontId="3" fillId="0" borderId="2" xfId="1" quotePrefix="1" applyFont="1" applyBorder="1" applyAlignment="1">
      <alignment horizontal="center" vertical="top"/>
    </xf>
    <xf numFmtId="49" fontId="11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/>
    </xf>
    <xf numFmtId="0" fontId="10" fillId="0" borderId="2" xfId="1" applyFont="1" applyBorder="1" applyAlignment="1">
      <alignment horizontal="right" vertical="top"/>
    </xf>
    <xf numFmtId="0" fontId="14" fillId="0" borderId="2" xfId="1" applyFont="1" applyBorder="1" applyAlignment="1">
      <alignment horizontal="right" vertical="top" wrapText="1"/>
    </xf>
    <xf numFmtId="0" fontId="11" fillId="0" borderId="2" xfId="1" quotePrefix="1" applyFont="1" applyBorder="1" applyAlignment="1">
      <alignment horizontal="center" vertical="top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/>
    </xf>
    <xf numFmtId="0" fontId="14" fillId="0" borderId="2" xfId="1" applyFont="1" applyBorder="1" applyAlignment="1">
      <alignment horizontal="right" vertical="top"/>
    </xf>
    <xf numFmtId="0" fontId="9" fillId="0" borderId="2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1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3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horizontal="left" vertical="top" wrapText="1"/>
    </xf>
    <xf numFmtId="0" fontId="14" fillId="2" borderId="2" xfId="1" applyFont="1" applyFill="1" applyBorder="1" applyAlignment="1">
      <alignment horizontal="right" vertical="top" wrapText="1"/>
    </xf>
    <xf numFmtId="0" fontId="10" fillId="2" borderId="2" xfId="1" applyFont="1" applyFill="1" applyBorder="1" applyAlignment="1">
      <alignment horizontal="right" vertical="top"/>
    </xf>
    <xf numFmtId="0" fontId="11" fillId="0" borderId="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17" fillId="0" borderId="0" xfId="0" applyFont="1" applyAlignment="1">
      <alignment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R110"/>
  <sheetViews>
    <sheetView showGridLines="0" tabSelected="1" view="pageBreakPreview" topLeftCell="A88" zoomScale="75" zoomScaleNormal="100" zoomScaleSheetLayoutView="75" workbookViewId="0">
      <selection activeCell="T116" sqref="T116"/>
    </sheetView>
  </sheetViews>
  <sheetFormatPr defaultColWidth="9.109375" defaultRowHeight="13.2" outlineLevelRow="2" x14ac:dyDescent="0.25"/>
  <cols>
    <col min="1" max="1" width="3.33203125" style="23" customWidth="1"/>
    <col min="2" max="2" width="9.6640625" style="1" customWidth="1"/>
    <col min="3" max="3" width="34.33203125" style="21" customWidth="1"/>
    <col min="4" max="4" width="13.6640625" style="20" customWidth="1"/>
    <col min="5" max="5" width="18" style="22" customWidth="1"/>
    <col min="6" max="6" width="7.6640625" style="26" customWidth="1"/>
    <col min="7" max="9" width="6.6640625" style="26" customWidth="1"/>
    <col min="10" max="10" width="9.5546875" style="26" customWidth="1"/>
    <col min="11" max="17" width="6.6640625" style="26" customWidth="1"/>
    <col min="18" max="16384" width="9.109375" style="8"/>
  </cols>
  <sheetData>
    <row r="1" spans="1:18" outlineLevel="2" x14ac:dyDescent="0.25">
      <c r="A1" s="6" t="s">
        <v>0</v>
      </c>
      <c r="C1" s="2"/>
      <c r="D1" s="3"/>
      <c r="E1" s="4"/>
      <c r="F1" s="5"/>
      <c r="G1" s="5"/>
      <c r="H1" s="5"/>
      <c r="I1" s="5"/>
      <c r="J1" s="5"/>
      <c r="K1" s="5"/>
      <c r="L1" s="5"/>
      <c r="M1" s="6" t="s">
        <v>1</v>
      </c>
      <c r="N1" s="7"/>
      <c r="O1" s="5"/>
      <c r="P1" s="5"/>
      <c r="Q1" s="5"/>
    </row>
    <row r="2" spans="1:18" outlineLevel="1" x14ac:dyDescent="0.25">
      <c r="A2" s="10"/>
      <c r="C2" s="2"/>
      <c r="D2" s="3"/>
      <c r="E2" s="4"/>
      <c r="F2" s="5"/>
      <c r="G2" s="5"/>
      <c r="H2" s="5"/>
      <c r="I2" s="5"/>
      <c r="J2" s="5"/>
      <c r="K2" s="5"/>
      <c r="L2" s="5"/>
      <c r="M2" s="9"/>
      <c r="N2" s="7"/>
      <c r="O2" s="5"/>
      <c r="P2" s="5"/>
      <c r="Q2" s="5"/>
    </row>
    <row r="3" spans="1:18" outlineLevel="1" x14ac:dyDescent="0.25">
      <c r="A3" s="10"/>
      <c r="C3" s="2"/>
      <c r="D3" s="3"/>
      <c r="E3" s="4"/>
      <c r="F3" s="5"/>
      <c r="G3" s="5"/>
      <c r="H3" s="5"/>
      <c r="I3" s="5"/>
      <c r="J3" s="5"/>
      <c r="K3" s="5"/>
      <c r="L3" s="5"/>
      <c r="M3" s="9"/>
      <c r="N3" s="7"/>
      <c r="O3" s="5"/>
      <c r="P3" s="5"/>
      <c r="Q3" s="5"/>
    </row>
    <row r="4" spans="1:18" outlineLevel="1" x14ac:dyDescent="0.25">
      <c r="A4" s="10" t="s">
        <v>2</v>
      </c>
      <c r="C4" s="2"/>
      <c r="D4" s="3"/>
      <c r="E4" s="4"/>
      <c r="F4" s="5"/>
      <c r="G4" s="5"/>
      <c r="H4" s="5"/>
      <c r="I4" s="5"/>
      <c r="J4" s="5"/>
      <c r="K4" s="5"/>
      <c r="L4" s="5"/>
      <c r="M4" s="9" t="s">
        <v>2</v>
      </c>
      <c r="N4" s="7"/>
      <c r="O4" s="5"/>
      <c r="P4" s="5"/>
      <c r="Q4" s="5"/>
    </row>
    <row r="5" spans="1:18" outlineLevel="1" x14ac:dyDescent="0.25">
      <c r="A5" s="10" t="s">
        <v>24</v>
      </c>
      <c r="C5" s="2"/>
      <c r="D5" s="3"/>
      <c r="E5" s="4"/>
      <c r="F5" s="5"/>
      <c r="G5" s="5"/>
      <c r="H5" s="5"/>
      <c r="I5" s="5"/>
      <c r="J5" s="5"/>
      <c r="K5" s="5"/>
      <c r="L5" s="5"/>
      <c r="M5" s="10" t="s">
        <v>25</v>
      </c>
      <c r="N5" s="7"/>
      <c r="O5" s="5"/>
      <c r="P5" s="5"/>
      <c r="Q5" s="5"/>
    </row>
    <row r="6" spans="1:18" ht="21" customHeight="1" x14ac:dyDescent="0.3">
      <c r="A6" s="59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8" x14ac:dyDescent="0.25">
      <c r="A7" s="4"/>
      <c r="B7" s="30"/>
      <c r="C7" s="31"/>
      <c r="D7" s="32"/>
      <c r="E7" s="16"/>
      <c r="F7" s="11"/>
      <c r="G7" s="11"/>
      <c r="H7" s="12" t="s">
        <v>3</v>
      </c>
      <c r="I7" s="12"/>
      <c r="J7" s="11"/>
      <c r="K7" s="11"/>
      <c r="L7" s="11"/>
      <c r="M7" s="11"/>
      <c r="N7" s="11"/>
      <c r="O7" s="11"/>
      <c r="P7" s="11"/>
      <c r="Q7" s="5"/>
    </row>
    <row r="8" spans="1:18" x14ac:dyDescent="0.25">
      <c r="A8" s="4"/>
      <c r="B8" s="9"/>
      <c r="C8" s="2"/>
      <c r="D8" s="3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x14ac:dyDescent="0.25">
      <c r="A9" s="4"/>
      <c r="B9" s="9"/>
      <c r="C9" s="2"/>
      <c r="D9" s="3"/>
      <c r="E9" s="8"/>
      <c r="F9" s="5"/>
      <c r="G9" s="5"/>
      <c r="H9" s="13" t="s">
        <v>4</v>
      </c>
      <c r="I9" s="13"/>
      <c r="J9" s="5"/>
      <c r="K9" s="5"/>
      <c r="L9" s="5"/>
      <c r="M9" s="5"/>
      <c r="N9" s="5"/>
      <c r="O9" s="5"/>
      <c r="P9" s="5"/>
      <c r="Q9" s="5"/>
    </row>
    <row r="10" spans="1:18" x14ac:dyDescent="0.25">
      <c r="A10" s="4"/>
      <c r="B10" s="9"/>
      <c r="C10" s="2"/>
      <c r="D10" s="3"/>
      <c r="E10" s="8"/>
      <c r="F10" s="5"/>
      <c r="G10" s="5"/>
      <c r="H10" s="4" t="s">
        <v>5</v>
      </c>
      <c r="I10" s="4"/>
      <c r="J10" s="5"/>
      <c r="K10" s="5"/>
      <c r="L10" s="5"/>
      <c r="M10" s="5"/>
      <c r="N10" s="5"/>
      <c r="O10" s="5"/>
      <c r="P10" s="5"/>
      <c r="Q10" s="5"/>
    </row>
    <row r="11" spans="1:18" x14ac:dyDescent="0.25">
      <c r="A11" s="4"/>
      <c r="B11" s="9"/>
      <c r="C11" s="2"/>
      <c r="D11" s="3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ht="14.4" x14ac:dyDescent="0.3">
      <c r="A12" s="4"/>
      <c r="B12" s="9"/>
      <c r="C12" s="14" t="s">
        <v>6</v>
      </c>
      <c r="D12" s="62" t="s">
        <v>31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5"/>
      <c r="Q12" s="5"/>
    </row>
    <row r="13" spans="1:18" x14ac:dyDescent="0.25">
      <c r="A13" s="4"/>
      <c r="B13" s="9"/>
      <c r="C13" s="2"/>
      <c r="D13" s="32"/>
      <c r="E13" s="16"/>
      <c r="F13" s="11"/>
      <c r="G13" s="11"/>
      <c r="H13" s="12" t="s">
        <v>7</v>
      </c>
      <c r="I13" s="12"/>
      <c r="J13" s="11"/>
      <c r="K13" s="11"/>
      <c r="L13" s="11"/>
      <c r="M13" s="11"/>
      <c r="N13" s="11"/>
      <c r="O13" s="11"/>
      <c r="P13" s="5"/>
      <c r="Q13" s="5"/>
    </row>
    <row r="14" spans="1:18" x14ac:dyDescent="0.25">
      <c r="A14" s="25"/>
      <c r="B14" s="17"/>
      <c r="C14" s="2"/>
      <c r="D14" s="3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ht="14.4" x14ac:dyDescent="0.3">
      <c r="A15" s="4"/>
      <c r="B15" s="9"/>
      <c r="C15" s="2"/>
      <c r="D15" s="61" t="s">
        <v>27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18"/>
    </row>
    <row r="16" spans="1:18" ht="14.4" x14ac:dyDescent="0.3">
      <c r="A16" s="4"/>
      <c r="B16" s="9"/>
      <c r="C16" s="2"/>
      <c r="D16" s="15" t="s">
        <v>36</v>
      </c>
      <c r="E16" s="4"/>
      <c r="F16" s="5"/>
      <c r="G16" s="5"/>
      <c r="H16" s="5"/>
      <c r="I16" s="15"/>
      <c r="J16" s="57">
        <f>J102</f>
        <v>0</v>
      </c>
      <c r="K16" s="58"/>
      <c r="L16" s="10" t="s">
        <v>167</v>
      </c>
      <c r="M16" s="5"/>
      <c r="N16" s="5"/>
      <c r="O16" s="5"/>
      <c r="P16" s="5"/>
      <c r="Q16" s="5"/>
    </row>
    <row r="17" spans="1:17" ht="14.4" outlineLevel="1" x14ac:dyDescent="0.3">
      <c r="A17" s="4"/>
      <c r="B17" s="9"/>
      <c r="C17" s="2"/>
      <c r="D17" s="15" t="s">
        <v>39</v>
      </c>
      <c r="E17" s="4"/>
      <c r="F17" s="5"/>
      <c r="G17" s="5"/>
      <c r="H17" s="5"/>
      <c r="I17" s="15"/>
      <c r="J17" s="57" t="s">
        <v>40</v>
      </c>
      <c r="K17" s="58"/>
      <c r="L17" s="10" t="s">
        <v>28</v>
      </c>
      <c r="M17" s="5"/>
      <c r="N17" s="5"/>
      <c r="O17" s="5"/>
      <c r="P17" s="5"/>
      <c r="Q17" s="5"/>
    </row>
    <row r="18" spans="1:17" ht="14.4" outlineLevel="1" x14ac:dyDescent="0.3">
      <c r="A18" s="4"/>
      <c r="B18" s="9"/>
      <c r="C18" s="2"/>
      <c r="D18" s="15" t="s">
        <v>37</v>
      </c>
      <c r="E18" s="4"/>
      <c r="F18" s="5"/>
      <c r="G18" s="5"/>
      <c r="H18" s="5"/>
      <c r="I18" s="15"/>
      <c r="J18" s="57" t="s">
        <v>38</v>
      </c>
      <c r="K18" s="58"/>
      <c r="L18" s="10" t="s">
        <v>28</v>
      </c>
      <c r="M18" s="5"/>
      <c r="N18" s="5"/>
      <c r="O18" s="5"/>
      <c r="P18" s="5"/>
      <c r="Q18" s="5"/>
    </row>
    <row r="19" spans="1:17" ht="14.4" x14ac:dyDescent="0.3">
      <c r="A19" s="4"/>
      <c r="B19" s="9"/>
      <c r="C19" s="2"/>
      <c r="D19" s="15" t="s">
        <v>32</v>
      </c>
      <c r="E19" s="4"/>
      <c r="F19" s="5"/>
      <c r="G19" s="5"/>
      <c r="H19" s="5"/>
      <c r="I19" s="15"/>
      <c r="J19" s="57" t="s">
        <v>29</v>
      </c>
      <c r="K19" s="58"/>
      <c r="L19" s="10" t="s">
        <v>28</v>
      </c>
      <c r="M19" s="5"/>
      <c r="N19" s="5"/>
      <c r="O19" s="5"/>
      <c r="P19" s="5"/>
      <c r="Q19" s="5"/>
    </row>
    <row r="20" spans="1:17" ht="14.4" outlineLevel="1" x14ac:dyDescent="0.3">
      <c r="A20" s="4"/>
      <c r="B20" s="9"/>
      <c r="C20" s="2"/>
      <c r="D20" s="15" t="s">
        <v>33</v>
      </c>
      <c r="E20" s="4"/>
      <c r="F20" s="5"/>
      <c r="G20" s="5"/>
      <c r="H20" s="5"/>
      <c r="I20" s="15"/>
      <c r="J20" s="57" t="s">
        <v>34</v>
      </c>
      <c r="K20" s="58"/>
      <c r="L20" s="10" t="s">
        <v>35</v>
      </c>
      <c r="M20" s="5"/>
      <c r="N20" s="5"/>
      <c r="O20" s="5"/>
      <c r="P20" s="5"/>
      <c r="Q20" s="5"/>
    </row>
    <row r="21" spans="1:17" x14ac:dyDescent="0.25">
      <c r="A21" s="4"/>
      <c r="B21" s="9"/>
      <c r="C21" s="2"/>
      <c r="D21" s="33" t="s">
        <v>30</v>
      </c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5">
      <c r="A22" s="4"/>
      <c r="B22" s="9"/>
      <c r="C22" s="2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5"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8" customHeight="1" x14ac:dyDescent="0.25">
      <c r="A24" s="63" t="s">
        <v>8</v>
      </c>
      <c r="B24" s="65" t="s">
        <v>9</v>
      </c>
      <c r="C24" s="63" t="s">
        <v>10</v>
      </c>
      <c r="D24" s="63" t="s">
        <v>11</v>
      </c>
      <c r="E24" s="63" t="s">
        <v>12</v>
      </c>
      <c r="F24" s="63" t="s">
        <v>13</v>
      </c>
      <c r="G24" s="64"/>
      <c r="H24" s="64"/>
      <c r="I24" s="64"/>
      <c r="J24" s="63" t="s">
        <v>14</v>
      </c>
      <c r="K24" s="64"/>
      <c r="L24" s="64"/>
      <c r="M24" s="64"/>
      <c r="N24" s="63" t="s">
        <v>15</v>
      </c>
      <c r="O24" s="63" t="s">
        <v>16</v>
      </c>
      <c r="P24" s="63" t="s">
        <v>17</v>
      </c>
      <c r="Q24" s="63" t="s">
        <v>18</v>
      </c>
    </row>
    <row r="25" spans="1:17" ht="15.75" customHeight="1" x14ac:dyDescent="0.25">
      <c r="A25" s="64"/>
      <c r="B25" s="66"/>
      <c r="C25" s="67"/>
      <c r="D25" s="63"/>
      <c r="E25" s="64"/>
      <c r="F25" s="63" t="s">
        <v>19</v>
      </c>
      <c r="G25" s="63" t="s">
        <v>20</v>
      </c>
      <c r="H25" s="64"/>
      <c r="I25" s="64"/>
      <c r="J25" s="63" t="s">
        <v>19</v>
      </c>
      <c r="K25" s="63" t="s">
        <v>20</v>
      </c>
      <c r="L25" s="64"/>
      <c r="M25" s="64"/>
      <c r="N25" s="63"/>
      <c r="O25" s="63"/>
      <c r="P25" s="63"/>
      <c r="Q25" s="63"/>
    </row>
    <row r="26" spans="1:17" ht="15.75" customHeight="1" x14ac:dyDescent="0.25">
      <c r="A26" s="64"/>
      <c r="B26" s="66"/>
      <c r="C26" s="67"/>
      <c r="D26" s="63"/>
      <c r="E26" s="64"/>
      <c r="F26" s="64"/>
      <c r="G26" s="27" t="s">
        <v>21</v>
      </c>
      <c r="H26" s="27" t="s">
        <v>22</v>
      </c>
      <c r="I26" s="27" t="s">
        <v>23</v>
      </c>
      <c r="J26" s="64"/>
      <c r="K26" s="27" t="s">
        <v>21</v>
      </c>
      <c r="L26" s="27" t="s">
        <v>22</v>
      </c>
      <c r="M26" s="27" t="s">
        <v>23</v>
      </c>
      <c r="N26" s="63"/>
      <c r="O26" s="63"/>
      <c r="P26" s="63"/>
      <c r="Q26" s="63"/>
    </row>
    <row r="27" spans="1:17" x14ac:dyDescent="0.25">
      <c r="A27" s="19">
        <v>1</v>
      </c>
      <c r="B27" s="29">
        <v>2</v>
      </c>
      <c r="C27" s="27">
        <v>3</v>
      </c>
      <c r="D27" s="27">
        <v>4</v>
      </c>
      <c r="E27" s="19">
        <v>5</v>
      </c>
      <c r="F27" s="28">
        <v>6</v>
      </c>
      <c r="G27" s="28">
        <v>7</v>
      </c>
      <c r="H27" s="28">
        <v>8</v>
      </c>
      <c r="I27" s="28">
        <v>9</v>
      </c>
      <c r="J27" s="28">
        <v>10</v>
      </c>
      <c r="K27" s="28">
        <v>11</v>
      </c>
      <c r="L27" s="28">
        <v>12</v>
      </c>
      <c r="M27" s="28">
        <v>13</v>
      </c>
      <c r="N27" s="28">
        <v>14</v>
      </c>
      <c r="O27" s="28">
        <v>15</v>
      </c>
      <c r="P27" s="28">
        <v>16</v>
      </c>
      <c r="Q27" s="28">
        <v>17</v>
      </c>
    </row>
    <row r="28" spans="1:17" ht="19.8" customHeight="1" x14ac:dyDescent="0.25">
      <c r="A28" s="54" t="s">
        <v>41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x14ac:dyDescent="0.25">
      <c r="A29" s="35" t="s">
        <v>42</v>
      </c>
      <c r="B29" s="36" t="s">
        <v>43</v>
      </c>
      <c r="C29" s="37" t="s">
        <v>176</v>
      </c>
      <c r="D29" s="24" t="s">
        <v>44</v>
      </c>
      <c r="E29" s="38" t="s">
        <v>45</v>
      </c>
      <c r="F29" s="39">
        <v>808.83</v>
      </c>
      <c r="G29" s="39">
        <v>808.83</v>
      </c>
      <c r="H29" s="40"/>
      <c r="I29" s="40"/>
      <c r="J29" s="40">
        <v>357</v>
      </c>
      <c r="K29" s="40">
        <v>357</v>
      </c>
      <c r="L29" s="40"/>
      <c r="M29" s="40"/>
      <c r="N29" s="40">
        <v>4.3354999999999997</v>
      </c>
      <c r="O29" s="40">
        <v>1.91</v>
      </c>
      <c r="P29" s="40"/>
      <c r="Q29" s="40"/>
    </row>
    <row r="30" spans="1:17" ht="24" x14ac:dyDescent="0.25">
      <c r="A30" s="35" t="s">
        <v>46</v>
      </c>
      <c r="B30" s="36" t="s">
        <v>47</v>
      </c>
      <c r="C30" s="37" t="s">
        <v>177</v>
      </c>
      <c r="D30" s="24" t="s">
        <v>48</v>
      </c>
      <c r="E30" s="38" t="s">
        <v>49</v>
      </c>
      <c r="F30" s="39">
        <v>2503.8200000000002</v>
      </c>
      <c r="G30" s="39">
        <v>2443.92</v>
      </c>
      <c r="H30" s="39">
        <v>59.9</v>
      </c>
      <c r="I30" s="39">
        <v>46.33</v>
      </c>
      <c r="J30" s="40">
        <v>2732</v>
      </c>
      <c r="K30" s="40">
        <v>2667</v>
      </c>
      <c r="L30" s="40">
        <v>65</v>
      </c>
      <c r="M30" s="40">
        <v>51</v>
      </c>
      <c r="N30" s="40">
        <v>13.0985</v>
      </c>
      <c r="O30" s="40">
        <v>14.29</v>
      </c>
      <c r="P30" s="40">
        <v>0.14949999999999999</v>
      </c>
      <c r="Q30" s="40">
        <v>0.16</v>
      </c>
    </row>
    <row r="31" spans="1:17" ht="14.4" x14ac:dyDescent="0.25">
      <c r="A31" s="51" t="s">
        <v>50</v>
      </c>
      <c r="B31" s="52"/>
      <c r="C31" s="52"/>
      <c r="D31" s="52"/>
      <c r="E31" s="52"/>
      <c r="F31" s="52"/>
      <c r="G31" s="52"/>
      <c r="H31" s="52"/>
      <c r="I31" s="52"/>
      <c r="J31" s="41">
        <v>6853</v>
      </c>
      <c r="K31" s="40"/>
      <c r="L31" s="40"/>
      <c r="M31" s="40"/>
      <c r="N31" s="40"/>
      <c r="O31" s="41">
        <v>16.2</v>
      </c>
      <c r="P31" s="40"/>
      <c r="Q31" s="41">
        <v>0.16</v>
      </c>
    </row>
    <row r="32" spans="1:17" ht="19.8" customHeight="1" x14ac:dyDescent="0.25">
      <c r="A32" s="54" t="s">
        <v>51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52.2" x14ac:dyDescent="0.25">
      <c r="A33" s="35" t="s">
        <v>52</v>
      </c>
      <c r="B33" s="36" t="s">
        <v>53</v>
      </c>
      <c r="C33" s="37" t="s">
        <v>178</v>
      </c>
      <c r="D33" s="24" t="s">
        <v>54</v>
      </c>
      <c r="E33" s="38" t="s">
        <v>55</v>
      </c>
      <c r="F33" s="39">
        <v>38949.19</v>
      </c>
      <c r="G33" s="39">
        <v>30709.21</v>
      </c>
      <c r="H33" s="39">
        <v>5025.76</v>
      </c>
      <c r="I33" s="39">
        <v>399.89</v>
      </c>
      <c r="J33" s="40">
        <v>25590</v>
      </c>
      <c r="K33" s="40">
        <v>20176</v>
      </c>
      <c r="L33" s="40">
        <v>3302</v>
      </c>
      <c r="M33" s="40">
        <v>263</v>
      </c>
      <c r="N33" s="40">
        <v>133.4</v>
      </c>
      <c r="O33" s="40">
        <v>87.64</v>
      </c>
      <c r="P33" s="40">
        <v>1.5409999999999999</v>
      </c>
      <c r="Q33" s="40">
        <v>1.01</v>
      </c>
    </row>
    <row r="34" spans="1:17" ht="52.2" x14ac:dyDescent="0.25">
      <c r="A34" s="35" t="s">
        <v>56</v>
      </c>
      <c r="B34" s="36" t="s">
        <v>57</v>
      </c>
      <c r="C34" s="37" t="s">
        <v>179</v>
      </c>
      <c r="D34" s="24" t="s">
        <v>54</v>
      </c>
      <c r="E34" s="38" t="s">
        <v>55</v>
      </c>
      <c r="F34" s="39">
        <v>15728.26</v>
      </c>
      <c r="G34" s="39">
        <v>4921.97</v>
      </c>
      <c r="H34" s="39">
        <v>8739.1</v>
      </c>
      <c r="I34" s="39">
        <v>2312.94</v>
      </c>
      <c r="J34" s="40">
        <v>10333</v>
      </c>
      <c r="K34" s="40">
        <v>3234</v>
      </c>
      <c r="L34" s="40">
        <v>5742</v>
      </c>
      <c r="M34" s="40">
        <v>1520</v>
      </c>
      <c r="N34" s="40">
        <v>22.413499999999999</v>
      </c>
      <c r="O34" s="40">
        <v>14.73</v>
      </c>
      <c r="P34" s="40">
        <v>8.7170000000000005</v>
      </c>
      <c r="Q34" s="40">
        <v>5.73</v>
      </c>
    </row>
    <row r="35" spans="1:17" x14ac:dyDescent="0.25">
      <c r="A35" s="42" t="s">
        <v>58</v>
      </c>
      <c r="B35" s="36" t="s">
        <v>59</v>
      </c>
      <c r="C35" s="43" t="s">
        <v>180</v>
      </c>
      <c r="D35" s="44" t="s">
        <v>60</v>
      </c>
      <c r="E35" s="45">
        <v>66.5</v>
      </c>
      <c r="F35" s="41">
        <v>280.16000000000003</v>
      </c>
      <c r="G35" s="40"/>
      <c r="H35" s="40"/>
      <c r="I35" s="40"/>
      <c r="J35" s="46">
        <v>18631</v>
      </c>
      <c r="K35" s="40"/>
      <c r="L35" s="40"/>
      <c r="M35" s="40"/>
      <c r="N35" s="40"/>
      <c r="O35" s="40"/>
      <c r="P35" s="40"/>
      <c r="Q35" s="40"/>
    </row>
    <row r="36" spans="1:17" x14ac:dyDescent="0.25">
      <c r="A36" s="42" t="s">
        <v>61</v>
      </c>
      <c r="B36" s="36" t="s">
        <v>59</v>
      </c>
      <c r="C36" s="43" t="s">
        <v>181</v>
      </c>
      <c r="D36" s="44" t="s">
        <v>60</v>
      </c>
      <c r="E36" s="45">
        <v>8.68</v>
      </c>
      <c r="F36" s="41">
        <v>521.17999999999995</v>
      </c>
      <c r="G36" s="40"/>
      <c r="H36" s="40"/>
      <c r="I36" s="40"/>
      <c r="J36" s="46">
        <v>4524</v>
      </c>
      <c r="K36" s="40"/>
      <c r="L36" s="40"/>
      <c r="M36" s="40"/>
      <c r="N36" s="40"/>
      <c r="O36" s="40"/>
      <c r="P36" s="40"/>
      <c r="Q36" s="40"/>
    </row>
    <row r="37" spans="1:17" x14ac:dyDescent="0.25">
      <c r="A37" s="42" t="s">
        <v>62</v>
      </c>
      <c r="B37" s="36" t="s">
        <v>59</v>
      </c>
      <c r="C37" s="43" t="s">
        <v>182</v>
      </c>
      <c r="D37" s="44" t="s">
        <v>60</v>
      </c>
      <c r="E37" s="45">
        <v>65</v>
      </c>
      <c r="F37" s="41">
        <v>129.78</v>
      </c>
      <c r="G37" s="40"/>
      <c r="H37" s="40"/>
      <c r="I37" s="40"/>
      <c r="J37" s="46">
        <v>8436</v>
      </c>
      <c r="K37" s="40"/>
      <c r="L37" s="40"/>
      <c r="M37" s="40"/>
      <c r="N37" s="40"/>
      <c r="O37" s="40"/>
      <c r="P37" s="40"/>
      <c r="Q37" s="40"/>
    </row>
    <row r="38" spans="1:17" x14ac:dyDescent="0.25">
      <c r="A38" s="42" t="s">
        <v>63</v>
      </c>
      <c r="B38" s="36" t="s">
        <v>59</v>
      </c>
      <c r="C38" s="43" t="s">
        <v>183</v>
      </c>
      <c r="D38" s="44" t="s">
        <v>60</v>
      </c>
      <c r="E38" s="45">
        <v>45</v>
      </c>
      <c r="F38" s="41">
        <v>83.32</v>
      </c>
      <c r="G38" s="40"/>
      <c r="H38" s="40"/>
      <c r="I38" s="40"/>
      <c r="J38" s="46">
        <v>3749</v>
      </c>
      <c r="K38" s="40"/>
      <c r="L38" s="40"/>
      <c r="M38" s="40"/>
      <c r="N38" s="40"/>
      <c r="O38" s="40"/>
      <c r="P38" s="40"/>
      <c r="Q38" s="40"/>
    </row>
    <row r="39" spans="1:17" x14ac:dyDescent="0.25">
      <c r="A39" s="42" t="s">
        <v>64</v>
      </c>
      <c r="B39" s="36" t="s">
        <v>59</v>
      </c>
      <c r="C39" s="43" t="s">
        <v>184</v>
      </c>
      <c r="D39" s="44" t="s">
        <v>65</v>
      </c>
      <c r="E39" s="45">
        <v>0.28000000000000003</v>
      </c>
      <c r="F39" s="41">
        <v>1593.41</v>
      </c>
      <c r="G39" s="40"/>
      <c r="H39" s="40"/>
      <c r="I39" s="40"/>
      <c r="J39" s="46">
        <v>446</v>
      </c>
      <c r="K39" s="40"/>
      <c r="L39" s="40"/>
      <c r="M39" s="40"/>
      <c r="N39" s="40"/>
      <c r="O39" s="40"/>
      <c r="P39" s="40"/>
      <c r="Q39" s="40"/>
    </row>
    <row r="40" spans="1:17" x14ac:dyDescent="0.25">
      <c r="A40" s="42" t="s">
        <v>66</v>
      </c>
      <c r="B40" s="36" t="s">
        <v>59</v>
      </c>
      <c r="C40" s="43" t="s">
        <v>185</v>
      </c>
      <c r="D40" s="44" t="s">
        <v>65</v>
      </c>
      <c r="E40" s="45">
        <v>0.02</v>
      </c>
      <c r="F40" s="41">
        <v>3186.82</v>
      </c>
      <c r="G40" s="40"/>
      <c r="H40" s="40"/>
      <c r="I40" s="40"/>
      <c r="J40" s="46">
        <v>64</v>
      </c>
      <c r="K40" s="40"/>
      <c r="L40" s="40"/>
      <c r="M40" s="40"/>
      <c r="N40" s="40"/>
      <c r="O40" s="40"/>
      <c r="P40" s="40"/>
      <c r="Q40" s="40"/>
    </row>
    <row r="41" spans="1:17" x14ac:dyDescent="0.25">
      <c r="A41" s="42" t="s">
        <v>67</v>
      </c>
      <c r="B41" s="36" t="s">
        <v>59</v>
      </c>
      <c r="C41" s="43" t="s">
        <v>186</v>
      </c>
      <c r="D41" s="44" t="s">
        <v>65</v>
      </c>
      <c r="E41" s="45">
        <v>0.17</v>
      </c>
      <c r="F41" s="41">
        <v>1593.41</v>
      </c>
      <c r="G41" s="40"/>
      <c r="H41" s="40"/>
      <c r="I41" s="40"/>
      <c r="J41" s="46">
        <v>271</v>
      </c>
      <c r="K41" s="40"/>
      <c r="L41" s="40"/>
      <c r="M41" s="40"/>
      <c r="N41" s="40"/>
      <c r="O41" s="40"/>
      <c r="P41" s="40"/>
      <c r="Q41" s="40"/>
    </row>
    <row r="42" spans="1:17" x14ac:dyDescent="0.25">
      <c r="A42" s="42" t="s">
        <v>68</v>
      </c>
      <c r="B42" s="36" t="s">
        <v>59</v>
      </c>
      <c r="C42" s="43" t="s">
        <v>187</v>
      </c>
      <c r="D42" s="44" t="s">
        <v>65</v>
      </c>
      <c r="E42" s="45">
        <v>0.03</v>
      </c>
      <c r="F42" s="41">
        <v>4249.78</v>
      </c>
      <c r="G42" s="40"/>
      <c r="H42" s="40"/>
      <c r="I42" s="40"/>
      <c r="J42" s="46">
        <v>127</v>
      </c>
      <c r="K42" s="40"/>
      <c r="L42" s="40"/>
      <c r="M42" s="40"/>
      <c r="N42" s="40"/>
      <c r="O42" s="40"/>
      <c r="P42" s="40"/>
      <c r="Q42" s="40"/>
    </row>
    <row r="43" spans="1:17" ht="19.8" customHeight="1" x14ac:dyDescent="0.25">
      <c r="A43" s="42" t="s">
        <v>69</v>
      </c>
      <c r="B43" s="36" t="s">
        <v>59</v>
      </c>
      <c r="C43" s="43" t="s">
        <v>188</v>
      </c>
      <c r="D43" s="44" t="s">
        <v>60</v>
      </c>
      <c r="E43" s="45">
        <v>38.25</v>
      </c>
      <c r="F43" s="41">
        <v>18.149999999999999</v>
      </c>
      <c r="G43" s="40"/>
      <c r="H43" s="40"/>
      <c r="I43" s="40"/>
      <c r="J43" s="46">
        <v>694</v>
      </c>
      <c r="K43" s="40"/>
      <c r="L43" s="40"/>
      <c r="M43" s="40"/>
      <c r="N43" s="40"/>
      <c r="O43" s="40"/>
      <c r="P43" s="40"/>
      <c r="Q43" s="40"/>
    </row>
    <row r="44" spans="1:17" x14ac:dyDescent="0.25">
      <c r="A44" s="42" t="s">
        <v>70</v>
      </c>
      <c r="B44" s="36" t="s">
        <v>59</v>
      </c>
      <c r="C44" s="43" t="s">
        <v>189</v>
      </c>
      <c r="D44" s="44" t="s">
        <v>60</v>
      </c>
      <c r="E44" s="45">
        <v>0.85</v>
      </c>
      <c r="F44" s="41">
        <v>251.32</v>
      </c>
      <c r="G44" s="40"/>
      <c r="H44" s="40"/>
      <c r="I44" s="40"/>
      <c r="J44" s="46">
        <v>214</v>
      </c>
      <c r="K44" s="40"/>
      <c r="L44" s="40"/>
      <c r="M44" s="40"/>
      <c r="N44" s="40"/>
      <c r="O44" s="40"/>
      <c r="P44" s="40"/>
      <c r="Q44" s="40"/>
    </row>
    <row r="45" spans="1:17" x14ac:dyDescent="0.25">
      <c r="A45" s="42" t="s">
        <v>71</v>
      </c>
      <c r="B45" s="36" t="s">
        <v>59</v>
      </c>
      <c r="C45" s="43" t="s">
        <v>190</v>
      </c>
      <c r="D45" s="44" t="s">
        <v>60</v>
      </c>
      <c r="E45" s="45">
        <v>40.340000000000003</v>
      </c>
      <c r="F45" s="41">
        <v>125.66</v>
      </c>
      <c r="G45" s="40"/>
      <c r="H45" s="40"/>
      <c r="I45" s="40"/>
      <c r="J45" s="46">
        <v>5069</v>
      </c>
      <c r="K45" s="40"/>
      <c r="L45" s="40"/>
      <c r="M45" s="40"/>
      <c r="N45" s="40"/>
      <c r="O45" s="40"/>
      <c r="P45" s="40"/>
      <c r="Q45" s="40"/>
    </row>
    <row r="46" spans="1:17" ht="21.6" customHeight="1" x14ac:dyDescent="0.25">
      <c r="A46" s="42" t="s">
        <v>72</v>
      </c>
      <c r="B46" s="36" t="s">
        <v>59</v>
      </c>
      <c r="C46" s="43" t="s">
        <v>191</v>
      </c>
      <c r="D46" s="44" t="s">
        <v>60</v>
      </c>
      <c r="E46" s="45">
        <v>25</v>
      </c>
      <c r="F46" s="41">
        <v>19.36</v>
      </c>
      <c r="G46" s="40"/>
      <c r="H46" s="40"/>
      <c r="I46" s="40"/>
      <c r="J46" s="46">
        <v>484</v>
      </c>
      <c r="K46" s="40"/>
      <c r="L46" s="40"/>
      <c r="M46" s="40"/>
      <c r="N46" s="40"/>
      <c r="O46" s="40"/>
      <c r="P46" s="40"/>
      <c r="Q46" s="40"/>
    </row>
    <row r="47" spans="1:17" x14ac:dyDescent="0.25">
      <c r="A47" s="42" t="s">
        <v>73</v>
      </c>
      <c r="B47" s="36" t="s">
        <v>59</v>
      </c>
      <c r="C47" s="43" t="s">
        <v>192</v>
      </c>
      <c r="D47" s="44" t="s">
        <v>74</v>
      </c>
      <c r="E47" s="45">
        <v>6</v>
      </c>
      <c r="F47" s="41">
        <v>67.98</v>
      </c>
      <c r="G47" s="40"/>
      <c r="H47" s="40"/>
      <c r="I47" s="40"/>
      <c r="J47" s="46">
        <v>408</v>
      </c>
      <c r="K47" s="40"/>
      <c r="L47" s="40"/>
      <c r="M47" s="40"/>
      <c r="N47" s="40"/>
      <c r="O47" s="40"/>
      <c r="P47" s="40"/>
      <c r="Q47" s="40"/>
    </row>
    <row r="48" spans="1:17" x14ac:dyDescent="0.25">
      <c r="A48" s="42" t="s">
        <v>75</v>
      </c>
      <c r="B48" s="36" t="s">
        <v>59</v>
      </c>
      <c r="C48" s="43" t="s">
        <v>193</v>
      </c>
      <c r="D48" s="44" t="s">
        <v>74</v>
      </c>
      <c r="E48" s="45">
        <v>18</v>
      </c>
      <c r="F48" s="41">
        <v>25.75</v>
      </c>
      <c r="G48" s="40"/>
      <c r="H48" s="40"/>
      <c r="I48" s="40"/>
      <c r="J48" s="46">
        <v>464</v>
      </c>
      <c r="K48" s="40"/>
      <c r="L48" s="40"/>
      <c r="M48" s="40"/>
      <c r="N48" s="40"/>
      <c r="O48" s="40"/>
      <c r="P48" s="40"/>
      <c r="Q48" s="40"/>
    </row>
    <row r="49" spans="1:17" ht="24" x14ac:dyDescent="0.25">
      <c r="A49" s="35" t="s">
        <v>76</v>
      </c>
      <c r="B49" s="36" t="s">
        <v>77</v>
      </c>
      <c r="C49" s="37" t="s">
        <v>194</v>
      </c>
      <c r="D49" s="24" t="s">
        <v>78</v>
      </c>
      <c r="E49" s="38" t="s">
        <v>79</v>
      </c>
      <c r="F49" s="39">
        <v>3015.96</v>
      </c>
      <c r="G49" s="39">
        <v>2972</v>
      </c>
      <c r="H49" s="39">
        <v>43.96</v>
      </c>
      <c r="I49" s="40"/>
      <c r="J49" s="40">
        <v>543</v>
      </c>
      <c r="K49" s="40">
        <v>535</v>
      </c>
      <c r="L49" s="40">
        <v>8</v>
      </c>
      <c r="M49" s="40"/>
      <c r="N49" s="40">
        <v>13.685</v>
      </c>
      <c r="O49" s="40">
        <v>2.46</v>
      </c>
      <c r="P49" s="40"/>
      <c r="Q49" s="40"/>
    </row>
    <row r="50" spans="1:17" x14ac:dyDescent="0.25">
      <c r="A50" s="42" t="s">
        <v>80</v>
      </c>
      <c r="B50" s="36" t="s">
        <v>59</v>
      </c>
      <c r="C50" s="43" t="s">
        <v>195</v>
      </c>
      <c r="D50" s="44" t="s">
        <v>74</v>
      </c>
      <c r="E50" s="45">
        <v>18</v>
      </c>
      <c r="F50" s="41">
        <v>28.84</v>
      </c>
      <c r="G50" s="40"/>
      <c r="H50" s="40"/>
      <c r="I50" s="40"/>
      <c r="J50" s="46">
        <v>519</v>
      </c>
      <c r="K50" s="40"/>
      <c r="L50" s="40"/>
      <c r="M50" s="40"/>
      <c r="N50" s="40"/>
      <c r="O50" s="40"/>
      <c r="P50" s="40"/>
      <c r="Q50" s="40"/>
    </row>
    <row r="51" spans="1:17" x14ac:dyDescent="0.25">
      <c r="A51" s="42" t="s">
        <v>81</v>
      </c>
      <c r="B51" s="36" t="s">
        <v>59</v>
      </c>
      <c r="C51" s="43" t="s">
        <v>196</v>
      </c>
      <c r="D51" s="44" t="s">
        <v>74</v>
      </c>
      <c r="E51" s="45">
        <v>18</v>
      </c>
      <c r="F51" s="41">
        <v>22.66</v>
      </c>
      <c r="G51" s="40"/>
      <c r="H51" s="40"/>
      <c r="I51" s="40"/>
      <c r="J51" s="46">
        <v>408</v>
      </c>
      <c r="K51" s="40"/>
      <c r="L51" s="40"/>
      <c r="M51" s="40"/>
      <c r="N51" s="40"/>
      <c r="O51" s="40"/>
      <c r="P51" s="40"/>
      <c r="Q51" s="40"/>
    </row>
    <row r="52" spans="1:17" ht="34.200000000000003" x14ac:dyDescent="0.25">
      <c r="A52" s="35" t="s">
        <v>82</v>
      </c>
      <c r="B52" s="36" t="s">
        <v>83</v>
      </c>
      <c r="C52" s="37" t="s">
        <v>197</v>
      </c>
      <c r="D52" s="24" t="s">
        <v>84</v>
      </c>
      <c r="E52" s="38" t="s">
        <v>85</v>
      </c>
      <c r="F52" s="39">
        <v>1854.28</v>
      </c>
      <c r="G52" s="39">
        <v>1770.24</v>
      </c>
      <c r="H52" s="39">
        <v>84.04</v>
      </c>
      <c r="I52" s="40"/>
      <c r="J52" s="40">
        <v>56</v>
      </c>
      <c r="K52" s="40">
        <v>53</v>
      </c>
      <c r="L52" s="40">
        <v>3</v>
      </c>
      <c r="M52" s="40"/>
      <c r="N52" s="40">
        <v>8.6709999999999994</v>
      </c>
      <c r="O52" s="40">
        <v>0.26</v>
      </c>
      <c r="P52" s="40"/>
      <c r="Q52" s="40"/>
    </row>
    <row r="53" spans="1:17" ht="24" x14ac:dyDescent="0.25">
      <c r="A53" s="42" t="s">
        <v>86</v>
      </c>
      <c r="B53" s="36" t="s">
        <v>59</v>
      </c>
      <c r="C53" s="43" t="s">
        <v>198</v>
      </c>
      <c r="D53" s="44" t="s">
        <v>74</v>
      </c>
      <c r="E53" s="45">
        <v>3</v>
      </c>
      <c r="F53" s="41">
        <v>5044.9399999999996</v>
      </c>
      <c r="G53" s="40"/>
      <c r="H53" s="40"/>
      <c r="I53" s="40"/>
      <c r="J53" s="46">
        <v>15135</v>
      </c>
      <c r="K53" s="40"/>
      <c r="L53" s="40"/>
      <c r="M53" s="40"/>
      <c r="N53" s="40"/>
      <c r="O53" s="40"/>
      <c r="P53" s="40"/>
      <c r="Q53" s="40"/>
    </row>
    <row r="54" spans="1:17" x14ac:dyDescent="0.25">
      <c r="A54" s="42" t="s">
        <v>87</v>
      </c>
      <c r="B54" s="36" t="s">
        <v>59</v>
      </c>
      <c r="C54" s="43" t="s">
        <v>199</v>
      </c>
      <c r="D54" s="44" t="s">
        <v>74</v>
      </c>
      <c r="E54" s="45">
        <v>1</v>
      </c>
      <c r="F54" s="41">
        <v>3309.39</v>
      </c>
      <c r="G54" s="40"/>
      <c r="H54" s="40"/>
      <c r="I54" s="40"/>
      <c r="J54" s="46">
        <v>3309</v>
      </c>
      <c r="K54" s="40"/>
      <c r="L54" s="40"/>
      <c r="M54" s="40"/>
      <c r="N54" s="40"/>
      <c r="O54" s="40"/>
      <c r="P54" s="40"/>
      <c r="Q54" s="40"/>
    </row>
    <row r="55" spans="1:17" ht="38.4" customHeight="1" x14ac:dyDescent="0.25">
      <c r="A55" s="35" t="s">
        <v>88</v>
      </c>
      <c r="B55" s="36" t="s">
        <v>89</v>
      </c>
      <c r="C55" s="37" t="s">
        <v>200</v>
      </c>
      <c r="D55" s="24" t="s">
        <v>90</v>
      </c>
      <c r="E55" s="38" t="s">
        <v>91</v>
      </c>
      <c r="F55" s="39">
        <v>2827.72</v>
      </c>
      <c r="G55" s="39">
        <v>1555.66</v>
      </c>
      <c r="H55" s="39">
        <v>58.5</v>
      </c>
      <c r="I55" s="39">
        <v>2.79</v>
      </c>
      <c r="J55" s="40">
        <v>987</v>
      </c>
      <c r="K55" s="40">
        <v>543</v>
      </c>
      <c r="L55" s="40">
        <v>20</v>
      </c>
      <c r="M55" s="40">
        <v>1</v>
      </c>
      <c r="N55" s="40">
        <v>6.1064999999999996</v>
      </c>
      <c r="O55" s="40">
        <v>2.13</v>
      </c>
      <c r="P55" s="40">
        <v>1.15E-2</v>
      </c>
      <c r="Q55" s="40"/>
    </row>
    <row r="56" spans="1:17" ht="36" customHeight="1" x14ac:dyDescent="0.25">
      <c r="A56" s="35" t="s">
        <v>92</v>
      </c>
      <c r="B56" s="36" t="s">
        <v>93</v>
      </c>
      <c r="C56" s="37" t="s">
        <v>201</v>
      </c>
      <c r="D56" s="24" t="s">
        <v>90</v>
      </c>
      <c r="E56" s="38" t="s">
        <v>91</v>
      </c>
      <c r="F56" s="39">
        <v>5898.58</v>
      </c>
      <c r="G56" s="39">
        <v>1913.06</v>
      </c>
      <c r="H56" s="39">
        <v>90.68</v>
      </c>
      <c r="I56" s="39">
        <v>5.57</v>
      </c>
      <c r="J56" s="40">
        <v>2059</v>
      </c>
      <c r="K56" s="40">
        <v>668</v>
      </c>
      <c r="L56" s="40">
        <v>32</v>
      </c>
      <c r="M56" s="40">
        <v>2</v>
      </c>
      <c r="N56" s="40">
        <v>8.8089999999999993</v>
      </c>
      <c r="O56" s="40">
        <v>3.07</v>
      </c>
      <c r="P56" s="40">
        <v>2.3E-2</v>
      </c>
      <c r="Q56" s="40">
        <v>0.01</v>
      </c>
    </row>
    <row r="57" spans="1:17" ht="21.6" customHeight="1" x14ac:dyDescent="0.25">
      <c r="A57" s="51" t="s">
        <v>94</v>
      </c>
      <c r="B57" s="52"/>
      <c r="C57" s="52"/>
      <c r="D57" s="52"/>
      <c r="E57" s="52"/>
      <c r="F57" s="52"/>
      <c r="G57" s="52"/>
      <c r="H57" s="52"/>
      <c r="I57" s="52"/>
      <c r="J57" s="41">
        <v>128484</v>
      </c>
      <c r="K57" s="40"/>
      <c r="L57" s="40"/>
      <c r="M57" s="40"/>
      <c r="N57" s="40"/>
      <c r="O57" s="41">
        <v>110.29</v>
      </c>
      <c r="P57" s="40"/>
      <c r="Q57" s="41">
        <v>6.75</v>
      </c>
    </row>
    <row r="58" spans="1:17" ht="19.8" customHeight="1" x14ac:dyDescent="0.25">
      <c r="A58" s="54" t="s">
        <v>95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</row>
    <row r="59" spans="1:17" ht="68.400000000000006" x14ac:dyDescent="0.25">
      <c r="A59" s="35" t="s">
        <v>96</v>
      </c>
      <c r="B59" s="36" t="s">
        <v>97</v>
      </c>
      <c r="C59" s="37" t="s">
        <v>202</v>
      </c>
      <c r="D59" s="24" t="s">
        <v>98</v>
      </c>
      <c r="E59" s="38" t="s">
        <v>99</v>
      </c>
      <c r="F59" s="39">
        <v>112811.47</v>
      </c>
      <c r="G59" s="39">
        <v>33966.839999999997</v>
      </c>
      <c r="H59" s="39">
        <v>129.94</v>
      </c>
      <c r="I59" s="40"/>
      <c r="J59" s="40">
        <v>7333</v>
      </c>
      <c r="K59" s="40">
        <v>2208</v>
      </c>
      <c r="L59" s="40">
        <v>8</v>
      </c>
      <c r="M59" s="40"/>
      <c r="N59" s="40">
        <v>156.4</v>
      </c>
      <c r="O59" s="40">
        <v>10.17</v>
      </c>
      <c r="P59" s="40"/>
      <c r="Q59" s="40"/>
    </row>
    <row r="60" spans="1:17" ht="45.6" x14ac:dyDescent="0.25">
      <c r="A60" s="35" t="s">
        <v>100</v>
      </c>
      <c r="B60" s="36" t="s">
        <v>101</v>
      </c>
      <c r="C60" s="37" t="s">
        <v>203</v>
      </c>
      <c r="D60" s="24" t="s">
        <v>102</v>
      </c>
      <c r="E60" s="38" t="s">
        <v>103</v>
      </c>
      <c r="F60" s="39">
        <v>78285.55</v>
      </c>
      <c r="G60" s="39">
        <v>13104.36</v>
      </c>
      <c r="H60" s="39">
        <v>989.09</v>
      </c>
      <c r="I60" s="39">
        <v>509.27</v>
      </c>
      <c r="J60" s="40">
        <v>112731</v>
      </c>
      <c r="K60" s="40">
        <v>18870</v>
      </c>
      <c r="L60" s="40">
        <v>1424</v>
      </c>
      <c r="M60" s="40">
        <v>733</v>
      </c>
      <c r="N60" s="40">
        <v>59.673499999999997</v>
      </c>
      <c r="O60" s="40">
        <v>85.93</v>
      </c>
      <c r="P60" s="40">
        <v>2.1505000000000001</v>
      </c>
      <c r="Q60" s="40">
        <v>3.1</v>
      </c>
    </row>
    <row r="61" spans="1:17" ht="23.4" x14ac:dyDescent="0.25">
      <c r="A61" s="42" t="s">
        <v>104</v>
      </c>
      <c r="B61" s="36" t="s">
        <v>107</v>
      </c>
      <c r="C61" s="43" t="s">
        <v>105</v>
      </c>
      <c r="D61" s="44" t="s">
        <v>106</v>
      </c>
      <c r="E61" s="47" t="s">
        <v>108</v>
      </c>
      <c r="F61" s="41">
        <v>117.49</v>
      </c>
      <c r="G61" s="40"/>
      <c r="H61" s="40"/>
      <c r="I61" s="40"/>
      <c r="J61" s="46">
        <v>3891</v>
      </c>
      <c r="K61" s="40"/>
      <c r="L61" s="40"/>
      <c r="M61" s="40"/>
      <c r="N61" s="40"/>
      <c r="O61" s="40"/>
      <c r="P61" s="40"/>
      <c r="Q61" s="40"/>
    </row>
    <row r="62" spans="1:17" ht="24" x14ac:dyDescent="0.25">
      <c r="A62" s="35" t="s">
        <v>109</v>
      </c>
      <c r="B62" s="36" t="s">
        <v>110</v>
      </c>
      <c r="C62" s="37" t="s">
        <v>204</v>
      </c>
      <c r="D62" s="24" t="s">
        <v>48</v>
      </c>
      <c r="E62" s="38" t="s">
        <v>103</v>
      </c>
      <c r="F62" s="39">
        <v>1761.41</v>
      </c>
      <c r="G62" s="39">
        <v>1734.01</v>
      </c>
      <c r="H62" s="39">
        <v>19.260000000000002</v>
      </c>
      <c r="I62" s="39">
        <v>3.48</v>
      </c>
      <c r="J62" s="40">
        <v>2536</v>
      </c>
      <c r="K62" s="40">
        <v>2497</v>
      </c>
      <c r="L62" s="40">
        <v>28</v>
      </c>
      <c r="M62" s="40">
        <v>5</v>
      </c>
      <c r="N62" s="40">
        <v>7.5324999999999998</v>
      </c>
      <c r="O62" s="40">
        <v>10.85</v>
      </c>
      <c r="P62" s="40">
        <v>1.15E-2</v>
      </c>
      <c r="Q62" s="40">
        <v>0.02</v>
      </c>
    </row>
    <row r="63" spans="1:17" ht="23.4" x14ac:dyDescent="0.25">
      <c r="A63" s="42" t="s">
        <v>111</v>
      </c>
      <c r="B63" s="36" t="s">
        <v>107</v>
      </c>
      <c r="C63" s="43" t="s">
        <v>105</v>
      </c>
      <c r="D63" s="44" t="s">
        <v>106</v>
      </c>
      <c r="E63" s="47" t="s">
        <v>108</v>
      </c>
      <c r="F63" s="41">
        <v>117.49</v>
      </c>
      <c r="G63" s="40"/>
      <c r="H63" s="40"/>
      <c r="I63" s="40"/>
      <c r="J63" s="46">
        <v>3891</v>
      </c>
      <c r="K63" s="40"/>
      <c r="L63" s="40"/>
      <c r="M63" s="40"/>
      <c r="N63" s="40"/>
      <c r="O63" s="40"/>
      <c r="P63" s="40"/>
      <c r="Q63" s="40"/>
    </row>
    <row r="64" spans="1:17" ht="45.6" x14ac:dyDescent="0.25">
      <c r="A64" s="35" t="s">
        <v>112</v>
      </c>
      <c r="B64" s="36" t="s">
        <v>113</v>
      </c>
      <c r="C64" s="37" t="s">
        <v>205</v>
      </c>
      <c r="D64" s="24" t="s">
        <v>114</v>
      </c>
      <c r="E64" s="38" t="s">
        <v>103</v>
      </c>
      <c r="F64" s="39">
        <v>10933.31</v>
      </c>
      <c r="G64" s="39">
        <v>10452.84</v>
      </c>
      <c r="H64" s="39">
        <v>480.42</v>
      </c>
      <c r="I64" s="40"/>
      <c r="J64" s="40">
        <v>15744</v>
      </c>
      <c r="K64" s="40">
        <v>15052</v>
      </c>
      <c r="L64" s="40">
        <v>692</v>
      </c>
      <c r="M64" s="40"/>
      <c r="N64" s="40">
        <v>50.6</v>
      </c>
      <c r="O64" s="40">
        <v>72.86</v>
      </c>
      <c r="P64" s="40"/>
      <c r="Q64" s="40"/>
    </row>
    <row r="65" spans="1:17" ht="18" x14ac:dyDescent="0.25">
      <c r="A65" s="42" t="s">
        <v>115</v>
      </c>
      <c r="B65" s="36" t="s">
        <v>59</v>
      </c>
      <c r="C65" s="43" t="s">
        <v>116</v>
      </c>
      <c r="D65" s="44" t="s">
        <v>117</v>
      </c>
      <c r="E65" s="47" t="s">
        <v>118</v>
      </c>
      <c r="F65" s="41">
        <v>12246.7</v>
      </c>
      <c r="G65" s="40"/>
      <c r="H65" s="40"/>
      <c r="I65" s="40"/>
      <c r="J65" s="46">
        <v>352705</v>
      </c>
      <c r="K65" s="40"/>
      <c r="L65" s="40"/>
      <c r="M65" s="40"/>
      <c r="N65" s="40"/>
      <c r="O65" s="40"/>
      <c r="P65" s="40"/>
      <c r="Q65" s="40"/>
    </row>
    <row r="66" spans="1:17" ht="24" x14ac:dyDescent="0.25">
      <c r="A66" s="42" t="s">
        <v>119</v>
      </c>
      <c r="B66" s="36" t="s">
        <v>59</v>
      </c>
      <c r="C66" s="43" t="s">
        <v>120</v>
      </c>
      <c r="D66" s="44" t="s">
        <v>106</v>
      </c>
      <c r="E66" s="47" t="s">
        <v>121</v>
      </c>
      <c r="F66" s="41">
        <v>1343.27</v>
      </c>
      <c r="G66" s="40"/>
      <c r="H66" s="40"/>
      <c r="I66" s="40"/>
      <c r="J66" s="46">
        <v>77372</v>
      </c>
      <c r="K66" s="40"/>
      <c r="L66" s="40"/>
      <c r="M66" s="40"/>
      <c r="N66" s="40"/>
      <c r="O66" s="40"/>
      <c r="P66" s="40"/>
      <c r="Q66" s="40"/>
    </row>
    <row r="67" spans="1:17" ht="45.6" x14ac:dyDescent="0.25">
      <c r="A67" s="35" t="s">
        <v>122</v>
      </c>
      <c r="B67" s="36" t="s">
        <v>123</v>
      </c>
      <c r="C67" s="37" t="s">
        <v>206</v>
      </c>
      <c r="D67" s="24" t="s">
        <v>114</v>
      </c>
      <c r="E67" s="38" t="s">
        <v>124</v>
      </c>
      <c r="F67" s="39">
        <v>8421.42</v>
      </c>
      <c r="G67" s="39">
        <v>7597.19</v>
      </c>
      <c r="H67" s="39">
        <v>824.23</v>
      </c>
      <c r="I67" s="40"/>
      <c r="J67" s="40">
        <v>13306</v>
      </c>
      <c r="K67" s="40">
        <v>12004</v>
      </c>
      <c r="L67" s="40">
        <v>1302</v>
      </c>
      <c r="M67" s="40"/>
      <c r="N67" s="40">
        <v>36.777000000000001</v>
      </c>
      <c r="O67" s="40">
        <v>58.11</v>
      </c>
      <c r="P67" s="40"/>
      <c r="Q67" s="40"/>
    </row>
    <row r="68" spans="1:17" x14ac:dyDescent="0.25">
      <c r="A68" s="42" t="s">
        <v>125</v>
      </c>
      <c r="B68" s="36" t="s">
        <v>59</v>
      </c>
      <c r="C68" s="43" t="s">
        <v>126</v>
      </c>
      <c r="D68" s="44" t="s">
        <v>65</v>
      </c>
      <c r="E68" s="45">
        <v>158</v>
      </c>
      <c r="F68" s="41">
        <v>980.56</v>
      </c>
      <c r="G68" s="40"/>
      <c r="H68" s="40"/>
      <c r="I68" s="40"/>
      <c r="J68" s="46">
        <v>154928</v>
      </c>
      <c r="K68" s="40"/>
      <c r="L68" s="40"/>
      <c r="M68" s="40"/>
      <c r="N68" s="40"/>
      <c r="O68" s="40"/>
      <c r="P68" s="40"/>
      <c r="Q68" s="40"/>
    </row>
    <row r="69" spans="1:17" ht="34.200000000000003" x14ac:dyDescent="0.25">
      <c r="A69" s="35" t="s">
        <v>127</v>
      </c>
      <c r="B69" s="36" t="s">
        <v>128</v>
      </c>
      <c r="C69" s="37" t="s">
        <v>207</v>
      </c>
      <c r="D69" s="24" t="s">
        <v>54</v>
      </c>
      <c r="E69" s="38" t="s">
        <v>129</v>
      </c>
      <c r="F69" s="39">
        <v>30218.41</v>
      </c>
      <c r="G69" s="39">
        <v>26854.54</v>
      </c>
      <c r="H69" s="39">
        <v>1101.05</v>
      </c>
      <c r="I69" s="39">
        <v>42.85</v>
      </c>
      <c r="J69" s="40">
        <v>2599</v>
      </c>
      <c r="K69" s="40">
        <v>2309</v>
      </c>
      <c r="L69" s="40">
        <v>95</v>
      </c>
      <c r="M69" s="40">
        <v>4</v>
      </c>
      <c r="N69" s="40">
        <v>125.2235</v>
      </c>
      <c r="O69" s="40">
        <v>10.77</v>
      </c>
      <c r="P69" s="40">
        <v>0.13800000000000001</v>
      </c>
      <c r="Q69" s="40">
        <v>0.01</v>
      </c>
    </row>
    <row r="70" spans="1:17" x14ac:dyDescent="0.25">
      <c r="A70" s="42" t="s">
        <v>130</v>
      </c>
      <c r="B70" s="36" t="s">
        <v>59</v>
      </c>
      <c r="C70" s="43" t="s">
        <v>208</v>
      </c>
      <c r="D70" s="44" t="s">
        <v>60</v>
      </c>
      <c r="E70" s="45">
        <v>200</v>
      </c>
      <c r="F70" s="41">
        <v>40.58</v>
      </c>
      <c r="G70" s="40"/>
      <c r="H70" s="40"/>
      <c r="I70" s="40"/>
      <c r="J70" s="46">
        <v>8116</v>
      </c>
      <c r="K70" s="40"/>
      <c r="L70" s="40"/>
      <c r="M70" s="40"/>
      <c r="N70" s="40"/>
      <c r="O70" s="40"/>
      <c r="P70" s="40"/>
      <c r="Q70" s="40"/>
    </row>
    <row r="71" spans="1:17" x14ac:dyDescent="0.25">
      <c r="A71" s="42" t="s">
        <v>131</v>
      </c>
      <c r="B71" s="36" t="s">
        <v>59</v>
      </c>
      <c r="C71" s="43" t="s">
        <v>209</v>
      </c>
      <c r="D71" s="44" t="s">
        <v>74</v>
      </c>
      <c r="E71" s="45">
        <v>100</v>
      </c>
      <c r="F71" s="41">
        <v>22.66</v>
      </c>
      <c r="G71" s="40"/>
      <c r="H71" s="40"/>
      <c r="I71" s="40"/>
      <c r="J71" s="46">
        <v>2266</v>
      </c>
      <c r="K71" s="40"/>
      <c r="L71" s="40"/>
      <c r="M71" s="40"/>
      <c r="N71" s="40"/>
      <c r="O71" s="40"/>
      <c r="P71" s="40"/>
      <c r="Q71" s="40"/>
    </row>
    <row r="72" spans="1:17" x14ac:dyDescent="0.25">
      <c r="A72" s="42" t="s">
        <v>132</v>
      </c>
      <c r="B72" s="36" t="s">
        <v>59</v>
      </c>
      <c r="C72" s="43" t="s">
        <v>210</v>
      </c>
      <c r="D72" s="44" t="s">
        <v>74</v>
      </c>
      <c r="E72" s="45">
        <v>50</v>
      </c>
      <c r="F72" s="41">
        <v>56.65</v>
      </c>
      <c r="G72" s="40"/>
      <c r="H72" s="40"/>
      <c r="I72" s="40"/>
      <c r="J72" s="46">
        <v>2833</v>
      </c>
      <c r="K72" s="40"/>
      <c r="L72" s="40"/>
      <c r="M72" s="40"/>
      <c r="N72" s="40"/>
      <c r="O72" s="40"/>
      <c r="P72" s="40"/>
      <c r="Q72" s="40"/>
    </row>
    <row r="73" spans="1:17" x14ac:dyDescent="0.25">
      <c r="A73" s="42" t="s">
        <v>133</v>
      </c>
      <c r="B73" s="36" t="s">
        <v>59</v>
      </c>
      <c r="C73" s="43" t="s">
        <v>211</v>
      </c>
      <c r="D73" s="44" t="s">
        <v>74</v>
      </c>
      <c r="E73" s="45">
        <v>20</v>
      </c>
      <c r="F73" s="41">
        <v>408.91</v>
      </c>
      <c r="G73" s="40"/>
      <c r="H73" s="40"/>
      <c r="I73" s="40"/>
      <c r="J73" s="46">
        <v>8178</v>
      </c>
      <c r="K73" s="40"/>
      <c r="L73" s="40"/>
      <c r="M73" s="40"/>
      <c r="N73" s="40"/>
      <c r="O73" s="40"/>
      <c r="P73" s="40"/>
      <c r="Q73" s="40"/>
    </row>
    <row r="74" spans="1:17" x14ac:dyDescent="0.25">
      <c r="A74" s="42" t="s">
        <v>134</v>
      </c>
      <c r="B74" s="36" t="s">
        <v>59</v>
      </c>
      <c r="C74" s="43" t="s">
        <v>212</v>
      </c>
      <c r="D74" s="44" t="s">
        <v>74</v>
      </c>
      <c r="E74" s="45">
        <v>68</v>
      </c>
      <c r="F74" s="41">
        <v>28.84</v>
      </c>
      <c r="G74" s="40"/>
      <c r="H74" s="40"/>
      <c r="I74" s="40"/>
      <c r="J74" s="46">
        <v>1961</v>
      </c>
      <c r="K74" s="40"/>
      <c r="L74" s="40"/>
      <c r="M74" s="40"/>
      <c r="N74" s="40"/>
      <c r="O74" s="40"/>
      <c r="P74" s="40"/>
      <c r="Q74" s="40"/>
    </row>
    <row r="75" spans="1:17" x14ac:dyDescent="0.25">
      <c r="A75" s="42" t="s">
        <v>135</v>
      </c>
      <c r="B75" s="36" t="s">
        <v>59</v>
      </c>
      <c r="C75" s="43" t="s">
        <v>213</v>
      </c>
      <c r="D75" s="44" t="s">
        <v>74</v>
      </c>
      <c r="E75" s="45">
        <v>34</v>
      </c>
      <c r="F75" s="41">
        <v>22.66</v>
      </c>
      <c r="G75" s="40"/>
      <c r="H75" s="40"/>
      <c r="I75" s="40"/>
      <c r="J75" s="46">
        <v>770</v>
      </c>
      <c r="K75" s="40"/>
      <c r="L75" s="40"/>
      <c r="M75" s="40"/>
      <c r="N75" s="40"/>
      <c r="O75" s="40"/>
      <c r="P75" s="40"/>
      <c r="Q75" s="40"/>
    </row>
    <row r="76" spans="1:17" ht="45.6" x14ac:dyDescent="0.25">
      <c r="A76" s="35" t="s">
        <v>136</v>
      </c>
      <c r="B76" s="36" t="s">
        <v>137</v>
      </c>
      <c r="C76" s="37" t="s">
        <v>214</v>
      </c>
      <c r="D76" s="24" t="s">
        <v>138</v>
      </c>
      <c r="E76" s="38" t="s">
        <v>124</v>
      </c>
      <c r="F76" s="39">
        <v>10561.18</v>
      </c>
      <c r="G76" s="39">
        <v>9816.43</v>
      </c>
      <c r="H76" s="39">
        <v>744.75</v>
      </c>
      <c r="I76" s="39">
        <v>28.56</v>
      </c>
      <c r="J76" s="40">
        <v>16687</v>
      </c>
      <c r="K76" s="40">
        <v>15510</v>
      </c>
      <c r="L76" s="40">
        <v>1177</v>
      </c>
      <c r="M76" s="40">
        <v>45</v>
      </c>
      <c r="N76" s="40">
        <v>44.700499999999998</v>
      </c>
      <c r="O76" s="40">
        <v>70.63</v>
      </c>
      <c r="P76" s="40">
        <v>9.1999999999999998E-2</v>
      </c>
      <c r="Q76" s="40">
        <v>0.15</v>
      </c>
    </row>
    <row r="77" spans="1:17" ht="24" x14ac:dyDescent="0.25">
      <c r="A77" s="42" t="s">
        <v>139</v>
      </c>
      <c r="B77" s="36" t="s">
        <v>140</v>
      </c>
      <c r="C77" s="43" t="s">
        <v>141</v>
      </c>
      <c r="D77" s="44" t="s">
        <v>65</v>
      </c>
      <c r="E77" s="45">
        <v>158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ht="45.6" x14ac:dyDescent="0.25">
      <c r="A78" s="35" t="s">
        <v>142</v>
      </c>
      <c r="B78" s="36" t="s">
        <v>143</v>
      </c>
      <c r="C78" s="37" t="s">
        <v>215</v>
      </c>
      <c r="D78" s="24" t="s">
        <v>144</v>
      </c>
      <c r="E78" s="38" t="s">
        <v>145</v>
      </c>
      <c r="F78" s="39">
        <v>14073.94</v>
      </c>
      <c r="G78" s="39">
        <v>13157.66</v>
      </c>
      <c r="H78" s="39">
        <v>750.97</v>
      </c>
      <c r="I78" s="39">
        <v>110.42</v>
      </c>
      <c r="J78" s="40">
        <v>21392</v>
      </c>
      <c r="K78" s="40">
        <v>20000</v>
      </c>
      <c r="L78" s="40">
        <v>1141</v>
      </c>
      <c r="M78" s="40">
        <v>168</v>
      </c>
      <c r="N78" s="40">
        <v>59.914999999999999</v>
      </c>
      <c r="O78" s="40">
        <v>91.07</v>
      </c>
      <c r="P78" s="40">
        <v>0.35649999999999998</v>
      </c>
      <c r="Q78" s="40">
        <v>0.54</v>
      </c>
    </row>
    <row r="79" spans="1:17" ht="24" x14ac:dyDescent="0.25">
      <c r="A79" s="42" t="s">
        <v>146</v>
      </c>
      <c r="B79" s="36" t="s">
        <v>59</v>
      </c>
      <c r="C79" s="43" t="s">
        <v>216</v>
      </c>
      <c r="D79" s="44" t="s">
        <v>65</v>
      </c>
      <c r="E79" s="45">
        <v>152</v>
      </c>
      <c r="F79" s="41">
        <v>360.5</v>
      </c>
      <c r="G79" s="40"/>
      <c r="H79" s="40"/>
      <c r="I79" s="40"/>
      <c r="J79" s="46">
        <v>54796</v>
      </c>
      <c r="K79" s="40"/>
      <c r="L79" s="40"/>
      <c r="M79" s="40"/>
      <c r="N79" s="40"/>
      <c r="O79" s="40"/>
      <c r="P79" s="40"/>
      <c r="Q79" s="40"/>
    </row>
    <row r="80" spans="1:17" ht="40.200000000000003" customHeight="1" x14ac:dyDescent="0.25">
      <c r="A80" s="35" t="s">
        <v>147</v>
      </c>
      <c r="B80" s="36" t="s">
        <v>148</v>
      </c>
      <c r="C80" s="37" t="s">
        <v>217</v>
      </c>
      <c r="D80" s="24" t="s">
        <v>48</v>
      </c>
      <c r="E80" s="38" t="s">
        <v>149</v>
      </c>
      <c r="F80" s="39">
        <v>34237.660000000003</v>
      </c>
      <c r="G80" s="39">
        <v>29018.74</v>
      </c>
      <c r="H80" s="39">
        <v>1969.49</v>
      </c>
      <c r="I80" s="40"/>
      <c r="J80" s="40">
        <v>41085</v>
      </c>
      <c r="K80" s="40">
        <v>34822</v>
      </c>
      <c r="L80" s="40">
        <v>2363</v>
      </c>
      <c r="M80" s="40"/>
      <c r="N80" s="40">
        <v>136.86150000000001</v>
      </c>
      <c r="O80" s="40">
        <v>164.23</v>
      </c>
      <c r="P80" s="40"/>
      <c r="Q80" s="40"/>
    </row>
    <row r="81" spans="1:17" x14ac:dyDescent="0.25">
      <c r="A81" s="42" t="s">
        <v>150</v>
      </c>
      <c r="B81" s="36" t="s">
        <v>59</v>
      </c>
      <c r="C81" s="43" t="s">
        <v>151</v>
      </c>
      <c r="D81" s="44" t="s">
        <v>65</v>
      </c>
      <c r="E81" s="45">
        <v>120</v>
      </c>
      <c r="F81" s="41">
        <v>22555.97</v>
      </c>
      <c r="G81" s="40"/>
      <c r="H81" s="40"/>
      <c r="I81" s="40"/>
      <c r="J81" s="46">
        <v>2706716</v>
      </c>
      <c r="K81" s="40"/>
      <c r="L81" s="40"/>
      <c r="M81" s="40"/>
      <c r="N81" s="40"/>
      <c r="O81" s="40"/>
      <c r="P81" s="40"/>
      <c r="Q81" s="40"/>
    </row>
    <row r="82" spans="1:17" ht="14.4" x14ac:dyDescent="0.25">
      <c r="A82" s="51" t="s">
        <v>152</v>
      </c>
      <c r="B82" s="52"/>
      <c r="C82" s="52"/>
      <c r="D82" s="52"/>
      <c r="E82" s="52"/>
      <c r="F82" s="52"/>
      <c r="G82" s="52"/>
      <c r="H82" s="52"/>
      <c r="I82" s="52"/>
      <c r="J82" s="41">
        <v>3771684</v>
      </c>
      <c r="K82" s="40"/>
      <c r="L82" s="40"/>
      <c r="M82" s="40"/>
      <c r="N82" s="40"/>
      <c r="O82" s="41">
        <v>574.62</v>
      </c>
      <c r="P82" s="40"/>
      <c r="Q82" s="41">
        <v>3.82</v>
      </c>
    </row>
    <row r="83" spans="1:17" ht="14.4" x14ac:dyDescent="0.25">
      <c r="A83" s="55" t="s">
        <v>153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1:17" ht="14.4" x14ac:dyDescent="0.25">
      <c r="A84" s="53" t="s">
        <v>154</v>
      </c>
      <c r="B84" s="52"/>
      <c r="C84" s="52"/>
      <c r="D84" s="52"/>
      <c r="E84" s="52"/>
      <c r="F84" s="52"/>
      <c r="G84" s="52"/>
      <c r="H84" s="52"/>
      <c r="I84" s="52"/>
      <c r="J84" s="39">
        <v>3717445</v>
      </c>
      <c r="K84" s="39">
        <v>151505</v>
      </c>
      <c r="L84" s="39">
        <v>17402</v>
      </c>
      <c r="M84" s="39">
        <v>2792</v>
      </c>
      <c r="N84" s="40"/>
      <c r="O84" s="39">
        <v>701.11</v>
      </c>
      <c r="P84" s="40"/>
      <c r="Q84" s="39">
        <v>10.73</v>
      </c>
    </row>
    <row r="85" spans="1:17" ht="14.4" x14ac:dyDescent="0.25">
      <c r="A85" s="53" t="s">
        <v>155</v>
      </c>
      <c r="B85" s="52"/>
      <c r="C85" s="52"/>
      <c r="D85" s="52"/>
      <c r="E85" s="52"/>
      <c r="F85" s="52"/>
      <c r="G85" s="52"/>
      <c r="H85" s="52"/>
      <c r="I85" s="52"/>
      <c r="J85" s="39">
        <v>118223</v>
      </c>
      <c r="K85" s="40"/>
      <c r="L85" s="40"/>
      <c r="M85" s="40"/>
      <c r="N85" s="40"/>
      <c r="O85" s="40"/>
      <c r="P85" s="40"/>
      <c r="Q85" s="40"/>
    </row>
    <row r="86" spans="1:17" ht="14.4" x14ac:dyDescent="0.25">
      <c r="A86" s="53" t="s">
        <v>156</v>
      </c>
      <c r="B86" s="52"/>
      <c r="C86" s="52"/>
      <c r="D86" s="52"/>
      <c r="E86" s="52"/>
      <c r="F86" s="52"/>
      <c r="G86" s="52"/>
      <c r="H86" s="52"/>
      <c r="I86" s="52"/>
      <c r="J86" s="39">
        <v>71354</v>
      </c>
      <c r="K86" s="40"/>
      <c r="L86" s="40"/>
      <c r="M86" s="40"/>
      <c r="N86" s="40"/>
      <c r="O86" s="40"/>
      <c r="P86" s="40"/>
      <c r="Q86" s="40"/>
    </row>
    <row r="87" spans="1:17" ht="14.4" x14ac:dyDescent="0.25">
      <c r="A87" s="51" t="s">
        <v>157</v>
      </c>
      <c r="B87" s="52"/>
      <c r="C87" s="52"/>
      <c r="D87" s="52"/>
      <c r="E87" s="52"/>
      <c r="F87" s="52"/>
      <c r="G87" s="52"/>
      <c r="H87" s="52"/>
      <c r="I87" s="52"/>
      <c r="J87" s="40"/>
      <c r="K87" s="40"/>
      <c r="L87" s="40"/>
      <c r="M87" s="40"/>
      <c r="N87" s="40"/>
      <c r="O87" s="40"/>
      <c r="P87" s="40"/>
      <c r="Q87" s="40"/>
    </row>
    <row r="88" spans="1:17" ht="14.4" x14ac:dyDescent="0.25">
      <c r="A88" s="53" t="s">
        <v>158</v>
      </c>
      <c r="B88" s="52"/>
      <c r="C88" s="52"/>
      <c r="D88" s="52"/>
      <c r="E88" s="52"/>
      <c r="F88" s="52"/>
      <c r="G88" s="52"/>
      <c r="H88" s="52"/>
      <c r="I88" s="52"/>
      <c r="J88" s="39">
        <v>3863650</v>
      </c>
      <c r="K88" s="40"/>
      <c r="L88" s="40"/>
      <c r="M88" s="40"/>
      <c r="N88" s="40"/>
      <c r="O88" s="39">
        <v>613.47</v>
      </c>
      <c r="P88" s="40"/>
      <c r="Q88" s="39">
        <v>9.7200000000000006</v>
      </c>
    </row>
    <row r="89" spans="1:17" ht="14.4" x14ac:dyDescent="0.25">
      <c r="A89" s="53" t="s">
        <v>159</v>
      </c>
      <c r="B89" s="52"/>
      <c r="C89" s="52"/>
      <c r="D89" s="52"/>
      <c r="E89" s="52"/>
      <c r="F89" s="52"/>
      <c r="G89" s="52"/>
      <c r="H89" s="52"/>
      <c r="I89" s="52"/>
      <c r="J89" s="39">
        <v>43372</v>
      </c>
      <c r="K89" s="40"/>
      <c r="L89" s="40"/>
      <c r="M89" s="40"/>
      <c r="N89" s="40"/>
      <c r="O89" s="39">
        <v>87.64</v>
      </c>
      <c r="P89" s="40"/>
      <c r="Q89" s="39">
        <v>1.01</v>
      </c>
    </row>
    <row r="90" spans="1:17" ht="14.4" x14ac:dyDescent="0.25">
      <c r="A90" s="53" t="s">
        <v>160</v>
      </c>
      <c r="B90" s="52"/>
      <c r="C90" s="52"/>
      <c r="D90" s="52"/>
      <c r="E90" s="52"/>
      <c r="F90" s="52"/>
      <c r="G90" s="52"/>
      <c r="H90" s="52"/>
      <c r="I90" s="52"/>
      <c r="J90" s="39">
        <v>3907022</v>
      </c>
      <c r="K90" s="40"/>
      <c r="L90" s="40"/>
      <c r="M90" s="40"/>
      <c r="N90" s="40"/>
      <c r="O90" s="39">
        <v>701.11</v>
      </c>
      <c r="P90" s="40"/>
      <c r="Q90" s="39">
        <v>10.73</v>
      </c>
    </row>
    <row r="91" spans="1:17" ht="14.4" x14ac:dyDescent="0.25">
      <c r="A91" s="53" t="s">
        <v>161</v>
      </c>
      <c r="B91" s="52"/>
      <c r="C91" s="52"/>
      <c r="D91" s="52"/>
      <c r="E91" s="52"/>
      <c r="F91" s="52"/>
      <c r="G91" s="52"/>
      <c r="H91" s="52"/>
      <c r="I91" s="52"/>
      <c r="J91" s="40"/>
      <c r="K91" s="40"/>
      <c r="L91" s="40"/>
      <c r="M91" s="40"/>
      <c r="N91" s="40"/>
      <c r="O91" s="40"/>
      <c r="P91" s="40"/>
      <c r="Q91" s="40"/>
    </row>
    <row r="92" spans="1:17" ht="14.4" x14ac:dyDescent="0.25">
      <c r="A92" s="53" t="s">
        <v>162</v>
      </c>
      <c r="B92" s="52"/>
      <c r="C92" s="52"/>
      <c r="D92" s="52"/>
      <c r="E92" s="52"/>
      <c r="F92" s="52"/>
      <c r="G92" s="52"/>
      <c r="H92" s="52"/>
      <c r="I92" s="52"/>
      <c r="J92" s="39">
        <v>3548538</v>
      </c>
      <c r="K92" s="40"/>
      <c r="L92" s="40"/>
      <c r="M92" s="40"/>
      <c r="N92" s="40"/>
      <c r="O92" s="40"/>
      <c r="P92" s="40"/>
      <c r="Q92" s="40"/>
    </row>
    <row r="93" spans="1:17" ht="14.4" x14ac:dyDescent="0.25">
      <c r="A93" s="53" t="s">
        <v>163</v>
      </c>
      <c r="B93" s="52"/>
      <c r="C93" s="52"/>
      <c r="D93" s="52"/>
      <c r="E93" s="52"/>
      <c r="F93" s="52"/>
      <c r="G93" s="52"/>
      <c r="H93" s="52"/>
      <c r="I93" s="52"/>
      <c r="J93" s="39">
        <v>17402</v>
      </c>
      <c r="K93" s="40"/>
      <c r="L93" s="40"/>
      <c r="M93" s="40"/>
      <c r="N93" s="40"/>
      <c r="O93" s="40"/>
      <c r="P93" s="40"/>
      <c r="Q93" s="40"/>
    </row>
    <row r="94" spans="1:17" ht="14.4" x14ac:dyDescent="0.25">
      <c r="A94" s="53" t="s">
        <v>164</v>
      </c>
      <c r="B94" s="52"/>
      <c r="C94" s="52"/>
      <c r="D94" s="52"/>
      <c r="E94" s="52"/>
      <c r="F94" s="52"/>
      <c r="G94" s="52"/>
      <c r="H94" s="52"/>
      <c r="I94" s="52"/>
      <c r="J94" s="39">
        <v>154297</v>
      </c>
      <c r="K94" s="40"/>
      <c r="L94" s="40"/>
      <c r="M94" s="40"/>
      <c r="N94" s="40"/>
      <c r="O94" s="40"/>
      <c r="P94" s="40"/>
      <c r="Q94" s="40"/>
    </row>
    <row r="95" spans="1:17" ht="14.4" x14ac:dyDescent="0.25">
      <c r="A95" s="53" t="s">
        <v>165</v>
      </c>
      <c r="B95" s="52"/>
      <c r="C95" s="52"/>
      <c r="D95" s="52"/>
      <c r="E95" s="52"/>
      <c r="F95" s="52"/>
      <c r="G95" s="52"/>
      <c r="H95" s="52"/>
      <c r="I95" s="52"/>
      <c r="J95" s="39">
        <v>118223</v>
      </c>
      <c r="K95" s="40"/>
      <c r="L95" s="40"/>
      <c r="M95" s="40"/>
      <c r="N95" s="40"/>
      <c r="O95" s="40"/>
      <c r="P95" s="40"/>
      <c r="Q95" s="40"/>
    </row>
    <row r="96" spans="1:17" ht="14.4" x14ac:dyDescent="0.25">
      <c r="A96" s="53" t="s">
        <v>166</v>
      </c>
      <c r="B96" s="52"/>
      <c r="C96" s="52"/>
      <c r="D96" s="52"/>
      <c r="E96" s="52"/>
      <c r="F96" s="52"/>
      <c r="G96" s="52"/>
      <c r="H96" s="52"/>
      <c r="I96" s="52"/>
      <c r="J96" s="39">
        <v>71354</v>
      </c>
      <c r="K96" s="40"/>
      <c r="L96" s="40"/>
      <c r="M96" s="40"/>
      <c r="N96" s="40"/>
      <c r="O96" s="40"/>
      <c r="P96" s="40"/>
      <c r="Q96" s="40"/>
    </row>
    <row r="97" spans="1:17" ht="14.4" x14ac:dyDescent="0.25">
      <c r="A97" s="51" t="s">
        <v>218</v>
      </c>
      <c r="B97" s="52"/>
      <c r="C97" s="52"/>
      <c r="D97" s="52"/>
      <c r="E97" s="52"/>
      <c r="F97" s="52"/>
      <c r="G97" s="52"/>
      <c r="H97" s="52"/>
      <c r="I97" s="52"/>
      <c r="J97" s="41">
        <v>3907022</v>
      </c>
      <c r="K97" s="46"/>
      <c r="L97" s="46"/>
      <c r="M97" s="46"/>
      <c r="N97" s="46"/>
      <c r="O97" s="41">
        <v>701.11</v>
      </c>
      <c r="P97" s="46"/>
      <c r="Q97" s="41">
        <v>10.73</v>
      </c>
    </row>
    <row r="98" spans="1:17" ht="14.4" customHeight="1" x14ac:dyDescent="0.25">
      <c r="A98" s="68" t="s">
        <v>169</v>
      </c>
      <c r="B98" s="69"/>
      <c r="C98" s="69"/>
      <c r="D98" s="69"/>
      <c r="E98" s="69"/>
      <c r="F98" s="69"/>
      <c r="G98" s="69"/>
      <c r="H98" s="69"/>
      <c r="I98" s="70"/>
      <c r="J98" s="71"/>
      <c r="K98" s="72"/>
      <c r="L98" s="72"/>
      <c r="M98" s="72"/>
      <c r="N98" s="72"/>
      <c r="O98" s="71"/>
      <c r="P98" s="72"/>
      <c r="Q98" s="71"/>
    </row>
    <row r="99" spans="1:17" ht="14.4" customHeight="1" x14ac:dyDescent="0.25">
      <c r="A99" s="73" t="s">
        <v>170</v>
      </c>
      <c r="B99" s="74"/>
      <c r="C99" s="74"/>
      <c r="D99" s="74"/>
      <c r="E99" s="74"/>
      <c r="F99" s="74"/>
      <c r="G99" s="74"/>
      <c r="H99" s="74"/>
      <c r="I99" s="75"/>
      <c r="J99" s="41"/>
      <c r="K99" s="40"/>
      <c r="L99" s="40"/>
      <c r="M99" s="40"/>
      <c r="N99" s="40"/>
      <c r="O99" s="41"/>
      <c r="P99" s="40"/>
      <c r="Q99" s="41"/>
    </row>
    <row r="100" spans="1:17" ht="14.4" x14ac:dyDescent="0.25">
      <c r="A100" s="76" t="s">
        <v>171</v>
      </c>
      <c r="B100" s="77"/>
      <c r="C100" s="78"/>
      <c r="D100" s="34"/>
      <c r="E100" s="34"/>
      <c r="F100" s="34"/>
      <c r="G100" s="34"/>
      <c r="H100" s="34"/>
      <c r="I100" s="34"/>
      <c r="J100" s="41">
        <f>ROUND(J97*J98,0)</f>
        <v>0</v>
      </c>
      <c r="K100" s="40"/>
      <c r="L100" s="40"/>
      <c r="M100" s="40"/>
      <c r="N100" s="40"/>
      <c r="O100" s="41"/>
      <c r="P100" s="40"/>
      <c r="Q100" s="41"/>
    </row>
    <row r="101" spans="1:17" x14ac:dyDescent="0.25">
      <c r="A101" s="76" t="s">
        <v>172</v>
      </c>
      <c r="B101" s="77"/>
      <c r="C101" s="77"/>
      <c r="D101" s="77"/>
      <c r="E101" s="77"/>
      <c r="F101" s="77"/>
      <c r="G101" s="77"/>
      <c r="H101" s="77"/>
      <c r="I101" s="78"/>
      <c r="J101" s="41">
        <f>J100*0.2</f>
        <v>0</v>
      </c>
      <c r="K101" s="40"/>
      <c r="L101" s="40"/>
      <c r="M101" s="40"/>
      <c r="N101" s="40"/>
      <c r="O101" s="41"/>
      <c r="P101" s="40"/>
      <c r="Q101" s="41"/>
    </row>
    <row r="102" spans="1:17" ht="13.2" customHeight="1" x14ac:dyDescent="0.25">
      <c r="A102" s="76" t="s">
        <v>173</v>
      </c>
      <c r="B102" s="77"/>
      <c r="C102" s="77"/>
      <c r="D102" s="77"/>
      <c r="E102" s="77"/>
      <c r="F102" s="77"/>
      <c r="G102" s="77"/>
      <c r="H102" s="77"/>
      <c r="I102" s="78"/>
      <c r="J102" s="41">
        <f>J100+J101</f>
        <v>0</v>
      </c>
      <c r="K102" s="40"/>
      <c r="L102" s="40"/>
      <c r="M102" s="40"/>
      <c r="N102" s="40"/>
      <c r="O102" s="39">
        <v>701.11</v>
      </c>
      <c r="P102" s="40"/>
      <c r="Q102" s="39">
        <v>10.73</v>
      </c>
    </row>
    <row r="103" spans="1:17" x14ac:dyDescent="0.25">
      <c r="D103" s="48"/>
    </row>
    <row r="104" spans="1:17" x14ac:dyDescent="0.25">
      <c r="D104" s="48"/>
    </row>
    <row r="105" spans="1:17" ht="14.4" customHeight="1" x14ac:dyDescent="0.25">
      <c r="D105" s="48"/>
    </row>
    <row r="106" spans="1:17" ht="14.4" customHeight="1" x14ac:dyDescent="0.25">
      <c r="A106" s="49" t="s">
        <v>174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1:17" ht="13.2" customHeight="1" x14ac:dyDescent="0.25">
      <c r="A107" s="79" t="s">
        <v>168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1:17" x14ac:dyDescent="0.25">
      <c r="D108" s="48"/>
    </row>
    <row r="109" spans="1:17" ht="14.4" customHeight="1" x14ac:dyDescent="0.25">
      <c r="A109" s="49" t="s">
        <v>175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1:17" ht="13.2" customHeight="1" x14ac:dyDescent="0.25">
      <c r="A110" s="79" t="s">
        <v>168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</sheetData>
  <mergeCells count="53">
    <mergeCell ref="A101:I101"/>
    <mergeCell ref="A102:I102"/>
    <mergeCell ref="A106:Q106"/>
    <mergeCell ref="A107:Q107"/>
    <mergeCell ref="A109:Q109"/>
    <mergeCell ref="J25:J26"/>
    <mergeCell ref="K25:M25"/>
    <mergeCell ref="F24:I24"/>
    <mergeCell ref="J24:M24"/>
    <mergeCell ref="A100:C100"/>
    <mergeCell ref="A97:I97"/>
    <mergeCell ref="A6:Q6"/>
    <mergeCell ref="D15:Q15"/>
    <mergeCell ref="J16:K16"/>
    <mergeCell ref="J19:K19"/>
    <mergeCell ref="D12:O12"/>
    <mergeCell ref="J20:K20"/>
    <mergeCell ref="J18:K18"/>
    <mergeCell ref="J17:K17"/>
    <mergeCell ref="A28:Q28"/>
    <mergeCell ref="A31:I31"/>
    <mergeCell ref="A24:A26"/>
    <mergeCell ref="B24:B26"/>
    <mergeCell ref="C24:C26"/>
    <mergeCell ref="D24:D26"/>
    <mergeCell ref="E24:E26"/>
    <mergeCell ref="N24:N26"/>
    <mergeCell ref="O24:O26"/>
    <mergeCell ref="P24:P26"/>
    <mergeCell ref="Q24:Q26"/>
    <mergeCell ref="F25:F26"/>
    <mergeCell ref="G25:I25"/>
    <mergeCell ref="A32:Q32"/>
    <mergeCell ref="A57:I57"/>
    <mergeCell ref="A58:Q58"/>
    <mergeCell ref="A82:I82"/>
    <mergeCell ref="A83:Q83"/>
    <mergeCell ref="A84:I84"/>
    <mergeCell ref="A85:I85"/>
    <mergeCell ref="A86:I86"/>
    <mergeCell ref="A87:I87"/>
    <mergeCell ref="A88:I88"/>
    <mergeCell ref="A89:I89"/>
    <mergeCell ref="A90:I90"/>
    <mergeCell ref="A91:I91"/>
    <mergeCell ref="A92:I92"/>
    <mergeCell ref="A93:I93"/>
    <mergeCell ref="A94:I94"/>
    <mergeCell ref="A95:I95"/>
    <mergeCell ref="A96:I96"/>
    <mergeCell ref="A98:I98"/>
    <mergeCell ref="A99:I99"/>
    <mergeCell ref="A110:Q110"/>
  </mergeCells>
  <pageMargins left="0.23622047244094491" right="0" top="0.39370078740157483" bottom="0.39370078740157483" header="0.19685039370078741" footer="0.19685039370078741"/>
  <pageSetup paperSize="9" scale="88" fitToHeight="0" orientation="landscape" r:id="rId1"/>
  <headerFooter alignWithMargins="0">
    <oddHeader>&amp;LГРАНД-Смета 2020&amp;C18.01.2021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Шаблон</vt:lpstr>
      <vt:lpstr>Шаблон!Print_Titles</vt:lpstr>
      <vt:lpstr>Шаблон!Заголовки_для_печати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2018-11-22T12:56:26Z</cp:lastPrinted>
  <dcterms:created xsi:type="dcterms:W3CDTF">2012-09-25T04:33:48Z</dcterms:created>
  <dcterms:modified xsi:type="dcterms:W3CDTF">2021-02-01T04:47:52Z</dcterms:modified>
</cp:coreProperties>
</file>