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ЕНДЕРЫ\Отборы 2020 года\15-2020 Модернизация света ДХЦ\Пакет документов для участников\"/>
    </mc:Choice>
  </mc:AlternateContent>
  <xr:revisionPtr revIDLastSave="0" documentId="13_ncr:1_{73A7636D-3317-43CB-BD43-39D7E669A3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СР 17 граф" sheetId="4" r:id="rId1"/>
  </sheets>
  <definedNames>
    <definedName name="Print_Titles" localSheetId="0">'ЛСР 17 граф'!$25:$25</definedName>
    <definedName name="_xlnm.Print_Titles" localSheetId="0">'ЛСР 17 граф'!$25:$25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4" l="1"/>
  <c r="J42" i="4"/>
  <c r="J77" i="4"/>
  <c r="J80" i="4" s="1"/>
  <c r="J82" i="4" s="1"/>
  <c r="J83" i="4" l="1"/>
  <c r="J84" i="4" s="1"/>
</calcChain>
</file>

<file path=xl/sharedStrings.xml><?xml version="1.0" encoding="utf-8"?>
<sst xmlns="http://schemas.openxmlformats.org/spreadsheetml/2006/main" count="177" uniqueCount="131">
  <si>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</si>
  <si>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</si>
  <si>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</si>
  <si>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</si>
  <si>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</si>
  <si>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</si>
  <si>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</si>
  <si>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</si>
  <si>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</si>
  <si>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</si>
  <si>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</si>
  <si>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</si>
  <si>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</si>
  <si>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</si>
  <si>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</si>
  <si>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</si>
  <si>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</si>
  <si>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</si>
  <si>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</si>
  <si>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</si>
  <si>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</si>
  <si>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</si>
  <si>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</si>
  <si>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</si>
  <si>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" _____ " ________________ 2020 г.</t>
  </si>
  <si>
    <t>"____" ______________2020 г.</t>
  </si>
  <si>
    <t>Основание: Техническое задание. ВОР от 31.03. 2020г.</t>
  </si>
  <si>
    <t>тыс. руб.</t>
  </si>
  <si>
    <t>Составлен(а) в текущих (прогнозных) ценах по состоянию на 1 кв. 2020 г.</t>
  </si>
  <si>
    <t>Реконструкция системы спортивного освещения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</si>
  <si>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</si>
  <si>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</si>
  <si>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</si>
  <si>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монтажных работ _______________________________________________________________________________________________</t>
  </si>
  <si>
    <t>Раздел 1. Демонтажные работы (Н=11м)</t>
  </si>
  <si>
    <t>1</t>
  </si>
  <si>
    <t>ТЕРр67-3-1</t>
  </si>
  <si>
    <t>Демонтаж кабеля</t>
  </si>
  <si>
    <t>100 м</t>
  </si>
  <si>
    <r>
      <t>18</t>
    </r>
    <r>
      <rPr>
        <i/>
        <sz val="6"/>
        <rFont val="Arial"/>
        <family val="2"/>
        <charset val="204"/>
      </rPr>
      <t xml:space="preserve">
1800 / 100</t>
    </r>
  </si>
  <si>
    <t>2</t>
  </si>
  <si>
    <t>ТЕРр67-4-5</t>
  </si>
  <si>
    <t>Демонтаж: светильников для люминесцентных ламп</t>
  </si>
  <si>
    <t>100 шт.</t>
  </si>
  <si>
    <r>
      <t>0,66</t>
    </r>
    <r>
      <rPr>
        <i/>
        <sz val="6"/>
        <rFont val="Arial"/>
        <family val="2"/>
        <charset val="204"/>
      </rPr>
      <t xml:space="preserve">
66 / 100</t>
    </r>
  </si>
  <si>
    <t>3</t>
  </si>
  <si>
    <t>ТЕРм08-03-575-01</t>
  </si>
  <si>
    <t>1 шт.</t>
  </si>
  <si>
    <t>Итого прямые затраты по разделу в текущих ценах</t>
  </si>
  <si>
    <t>Накладные расходы</t>
  </si>
  <si>
    <t>Сметная прибыль</t>
  </si>
  <si>
    <t>Итоги по разделу 1 Демонтажные работы (Н=11м) :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</si>
  <si>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</si>
  <si>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</si>
  <si>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</si>
  <si>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</si>
  <si>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</si>
  <si>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</si>
  <si>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 (Н=11м)</t>
  </si>
  <si>
    <t>Раздел 2. Монтажные работы</t>
  </si>
  <si>
    <t>4</t>
  </si>
  <si>
    <t>ТЕРм08-10-010-01</t>
  </si>
  <si>
    <t>Прокладка труб гофрированных ПВХ для защиты проводов и кабелей</t>
  </si>
  <si>
    <r>
      <t>6</t>
    </r>
    <r>
      <rPr>
        <i/>
        <sz val="6"/>
        <rFont val="Arial"/>
        <family val="2"/>
        <charset val="204"/>
      </rPr>
      <t xml:space="preserve">
600 / 100</t>
    </r>
  </si>
  <si>
    <t>5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</si>
  <si>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</si>
  <si>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</si>
  <si>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6</t>
  </si>
  <si>
    <t>ТЕРм08-02-398-01</t>
  </si>
  <si>
    <t>Провод в лотках, сечением: до 6 мм2</t>
  </si>
  <si>
    <r>
      <t>12</t>
    </r>
    <r>
      <rPr>
        <i/>
        <sz val="6"/>
        <rFont val="Arial"/>
        <family val="2"/>
        <charset val="204"/>
      </rPr>
      <t xml:space="preserve">
1200 / 100</t>
    </r>
  </si>
  <si>
    <t>7</t>
  </si>
  <si>
    <t>ТЕРм08-02-303-07</t>
  </si>
  <si>
    <t>Трос продольно-несущий</t>
  </si>
  <si>
    <t>1 км</t>
  </si>
  <si>
    <r>
      <t>0,6</t>
    </r>
    <r>
      <rPr>
        <i/>
        <sz val="6"/>
        <rFont val="Arial"/>
        <family val="2"/>
        <charset val="204"/>
      </rPr>
      <t xml:space="preserve">
600/1000</t>
    </r>
  </si>
  <si>
    <t>8</t>
  </si>
  <si>
    <t>ТЕРм08-02-152-04</t>
  </si>
  <si>
    <t>Стойка сборных кабельных конструкций (без полок), масса: до 1,6 кг</t>
  </si>
  <si>
    <r>
      <t>2,64</t>
    </r>
    <r>
      <rPr>
        <i/>
        <sz val="6"/>
        <rFont val="Arial"/>
        <family val="2"/>
        <charset val="204"/>
      </rPr>
      <t xml:space="preserve">
264 / 100</t>
    </r>
  </si>
  <si>
    <t>9</t>
  </si>
  <si>
    <t>ТЕРм08-03-593-08</t>
  </si>
  <si>
    <t>Светильник: с подвеской к смонтированной тросовой проводке</t>
  </si>
  <si>
    <t>10</t>
  </si>
  <si>
    <t>11</t>
  </si>
  <si>
    <t>ТСЭМ-031001</t>
  </si>
  <si>
    <t>Автогидроподъемники высотой подъема 12 м</t>
  </si>
  <si>
    <t>маш.-ч</t>
  </si>
  <si>
    <t>Итоги по разделу 2 Монтажные работы :</t>
  </si>
  <si>
    <t xml:space="preserve">      Материалы</t>
  </si>
  <si>
    <t xml:space="preserve">  Итого по разделу 2 Монтажные работы</t>
  </si>
  <si>
    <t>Раздел 3. Материалы для монтажных работ (с учетом стоимости доставки)</t>
  </si>
  <si>
    <t>12</t>
  </si>
  <si>
    <t>Трубы поливинилхлоридные (ПВХ) диаметром 20 мм</t>
  </si>
  <si>
    <t>м</t>
  </si>
  <si>
    <t>13</t>
  </si>
  <si>
    <t>Кабель ППГнг(А)-НГ 3х2,5</t>
  </si>
  <si>
    <t>14</t>
  </si>
  <si>
    <t>Кабель ППГнг(А)-FRНГ 3х1,5</t>
  </si>
  <si>
    <t>15</t>
  </si>
  <si>
    <t>Кабель ППГнг(А)-FRНГ 3х4</t>
  </si>
  <si>
    <t>16</t>
  </si>
  <si>
    <t>Трос стальной в ПВХ изоляции d=4,0мм, катушка 100метров REXANT</t>
  </si>
  <si>
    <t>шт</t>
  </si>
  <si>
    <t>17</t>
  </si>
  <si>
    <t>Рым-болт М8</t>
  </si>
  <si>
    <t>18</t>
  </si>
  <si>
    <t>Подвес тросовой</t>
  </si>
  <si>
    <t>19</t>
  </si>
  <si>
    <t>20</t>
  </si>
  <si>
    <t>21</t>
  </si>
  <si>
    <t>Итоги по разделу 3 Материалы для монтажных работ (с учетом стоимости доставки) :</t>
  </si>
  <si>
    <t>ИТОГИ ПО СМЕТЕ:</t>
  </si>
  <si>
    <t xml:space="preserve">  НДС 20%</t>
  </si>
  <si>
    <t xml:space="preserve">  ВСЕГО по смете</t>
  </si>
  <si>
    <t>(должность, подпись, расшифровка)</t>
  </si>
  <si>
    <t>Крытое физкультурно-оздоровительное сооружение (Хоккейная академия "Авангард") г. Омск, ул. Куйбышева, 132/3</t>
  </si>
  <si>
    <t xml:space="preserve"> </t>
  </si>
  <si>
    <t>Договорной коэффицент</t>
  </si>
  <si>
    <t>Итого Демонтажные работы с учетом договорного коэффициента</t>
  </si>
  <si>
    <t>Итого Монтажные работы с учетом договорного коэффициента</t>
  </si>
  <si>
    <t xml:space="preserve">Итого  Материалы для монтажных работ (с учетом стоимости доставки) </t>
  </si>
  <si>
    <t>Счет</t>
  </si>
  <si>
    <t>Демонтаж :Прибор или аппарат /существующих автоматов в распределительном щите /</t>
  </si>
  <si>
    <r>
      <t xml:space="preserve">Выключатели автоматические </t>
    </r>
    <r>
      <rPr>
        <b/>
        <sz val="9"/>
        <color rgb="FFFF0000"/>
        <rFont val="Arial"/>
        <family val="2"/>
        <charset val="204"/>
      </rPr>
      <t>(производства Schneider Electric)</t>
    </r>
  </si>
  <si>
    <t>Прибор или аппарата /втоматический выключатель/</t>
  </si>
  <si>
    <t>_________________ .</t>
  </si>
  <si>
    <r>
      <t>Светодиодный светильник "_________" промышленный    ____ Вт___К,</t>
    </r>
    <r>
      <rPr>
        <b/>
        <sz val="9"/>
        <color rgb="FFFF0000"/>
        <rFont val="Arial"/>
        <family val="2"/>
        <charset val="204"/>
      </rPr>
      <t xml:space="preserve"> (светодиод производства компании Nichia (Япония), OSRAM (Германия), CREE (США), EDISON (США). )</t>
    </r>
  </si>
  <si>
    <r>
      <t xml:space="preserve">Светодиодный светильник "______" промышленный    ____ Вт ___К </t>
    </r>
    <r>
      <rPr>
        <b/>
        <sz val="9"/>
        <color rgb="FFFF0000"/>
        <rFont val="Arial"/>
        <family val="2"/>
        <charset val="204"/>
      </rPr>
      <t>(светодиод производства компании Nichia (Япония), OSRAM (Германия), CREE (США), EDISON (США). )</t>
    </r>
  </si>
  <si>
    <t>Составил:  _________________</t>
  </si>
  <si>
    <t>Проверил:______________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</si>
</sst>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/>
    <xf numFmtId="0" fontId="10" fillId="0" borderId="2" xfId="1" applyFont="1" applyBorder="1" applyAlignment="1">
      <alignment horizontal="right" vertical="top"/>
    </xf>
    <xf numFmtId="0" fontId="14" fillId="0" borderId="2" xfId="1" applyFont="1" applyBorder="1" applyAlignment="1">
      <alignment horizontal="right" vertical="top" wrapText="1"/>
    </xf>
    <xf numFmtId="0" fontId="14" fillId="2" borderId="2" xfId="1" applyFont="1" applyFill="1" applyBorder="1" applyAlignment="1">
      <alignment horizontal="right" vertical="top" wrapText="1"/>
    </xf>
    <xf numFmtId="0" fontId="12" fillId="0" borderId="4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quotePrefix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/>
    </xf>
    <xf numFmtId="0" fontId="10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quotePrefix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/>
    </xf>
    <xf numFmtId="0" fontId="10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/>
    </xf>
    <xf numFmtId="0" fontId="12" fillId="0" borderId="2" xfId="1" applyFont="1" applyBorder="1" applyAlignment="1">
      <alignment horizontal="left" vertical="top" wrapText="1"/>
    </xf>
    <xf numFmtId="0" fontId="14" fillId="0" borderId="2" xfId="1" applyFont="1" applyBorder="1" applyAlignment="1">
      <alignment horizontal="right" vertical="top" wrapText="1"/>
    </xf>
    <xf numFmtId="0" fontId="12" fillId="0" borderId="2" xfId="1" quotePrefix="1" applyFont="1" applyBorder="1" applyAlignment="1">
      <alignment horizontal="center" vertical="top"/>
    </xf>
    <xf numFmtId="0" fontId="12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right" vertical="top"/>
    </xf>
    <xf numFmtId="0" fontId="4" fillId="0" borderId="0" xfId="1" applyFont="1"/>
    <xf numFmtId="49" fontId="12" fillId="0" borderId="2" xfId="1" applyNumberFormat="1" applyFont="1" applyBorder="1" applyAlignment="1">
      <alignment horizontal="left" vertical="top" wrapText="1"/>
    </xf>
    <xf numFmtId="0" fontId="10" fillId="0" borderId="2" xfId="1" applyFont="1" applyBorder="1" applyAlignment="1">
      <alignment horizontal="right" vertical="top" wrapText="1"/>
    </xf>
    <xf numFmtId="0" fontId="10" fillId="0" borderId="2" xfId="1" applyFont="1" applyBorder="1" applyAlignment="1">
      <alignment horizontal="right" vertical="top"/>
    </xf>
    <xf numFmtId="0" fontId="12" fillId="0" borderId="2" xfId="1" applyFont="1" applyBorder="1" applyAlignment="1">
      <alignment horizontal="left" vertical="top" wrapText="1"/>
    </xf>
    <xf numFmtId="0" fontId="14" fillId="0" borderId="2" xfId="1" applyFont="1" applyBorder="1" applyAlignment="1">
      <alignment horizontal="right" vertical="top" wrapText="1"/>
    </xf>
    <xf numFmtId="0" fontId="12" fillId="0" borderId="2" xfId="1" quotePrefix="1" applyFont="1" applyBorder="1" applyAlignment="1">
      <alignment horizontal="center" vertical="top"/>
    </xf>
    <xf numFmtId="0" fontId="12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12" fillId="3" borderId="4" xfId="1" applyFont="1" applyFill="1" applyBorder="1" applyAlignment="1">
      <alignment vertical="top" wrapText="1"/>
    </xf>
    <xf numFmtId="0" fontId="12" fillId="3" borderId="5" xfId="1" applyFont="1" applyFill="1" applyBorder="1" applyAlignment="1">
      <alignment vertical="top" wrapText="1"/>
    </xf>
    <xf numFmtId="0" fontId="14" fillId="3" borderId="2" xfId="1" applyFont="1" applyFill="1" applyBorder="1" applyAlignment="1">
      <alignment horizontal="right" vertical="top" wrapText="1"/>
    </xf>
    <xf numFmtId="0" fontId="10" fillId="3" borderId="2" xfId="1" applyFont="1" applyFill="1" applyBorder="1" applyAlignment="1">
      <alignment horizontal="right" vertical="top"/>
    </xf>
    <xf numFmtId="0" fontId="10" fillId="3" borderId="2" xfId="1" applyFont="1" applyFill="1" applyBorder="1" applyAlignment="1">
      <alignment horizontal="right" vertical="top" wrapText="1"/>
    </xf>
    <xf numFmtId="0" fontId="14" fillId="4" borderId="2" xfId="1" applyFont="1" applyFill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right" vertical="top"/>
    </xf>
    <xf numFmtId="0" fontId="12" fillId="0" borderId="3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3" borderId="3" xfId="1" applyFont="1" applyFill="1" applyBorder="1" applyAlignment="1">
      <alignment horizontal="left" vertical="top" wrapText="1"/>
    </xf>
    <xf numFmtId="0" fontId="12" fillId="3" borderId="4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2" fillId="0" borderId="2" xfId="1" applyFont="1" applyBorder="1" applyAlignment="1">
      <alignment horizontal="left"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0" borderId="2" xfId="1" applyFont="1" applyBorder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3" fillId="3" borderId="2" xfId="1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2" fillId="0" borderId="2" xfId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3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R91"/>
  <sheetViews>
    <sheetView showGridLines="0" tabSelected="1" view="pageBreakPreview" zoomScaleNormal="100" zoomScaleSheetLayoutView="100" workbookViewId="0">
      <selection activeCell="E74" sqref="E74:E75"/>
    </sheetView>
  </sheetViews>
  <sheetFormatPr defaultColWidth="9.140625" defaultRowHeight="12.75" outlineLevelRow="2" x14ac:dyDescent="0.2"/>
  <cols>
    <col min="1" max="1" width="3.28515625" style="23" customWidth="1"/>
    <col min="2" max="2" width="8.7109375" style="1" customWidth="1"/>
    <col min="3" max="3" width="36.42578125" style="21" customWidth="1"/>
    <col min="4" max="4" width="7.7109375" style="20" customWidth="1"/>
    <col min="5" max="5" width="16.42578125" style="22" customWidth="1"/>
    <col min="6" max="6" width="7.7109375" style="25" customWidth="1"/>
    <col min="7" max="9" width="6.7109375" style="25" customWidth="1"/>
    <col min="10" max="10" width="9.85546875" style="25" customWidth="1"/>
    <col min="11" max="17" width="6.7109375" style="25" customWidth="1"/>
    <col min="18" max="16384" width="9.140625" style="8"/>
  </cols>
  <sheetData>
    <row r="1" spans="1:18" outlineLevel="2" x14ac:dyDescent="0.2">
      <c r="A1" s="6" t="s">
        <v>0</v>
      </c>
      <c r="C1" s="2"/>
      <c r="D1" s="3"/>
      <c r="E1" s="4"/>
      <c r="F1" s="5"/>
      <c r="G1" s="5"/>
      <c r="H1" s="5"/>
      <c r="I1" s="5"/>
      <c r="J1" s="5"/>
      <c r="K1" s="5"/>
      <c r="L1" s="5"/>
      <c r="M1" s="6" t="s">
        <v>1</v>
      </c>
      <c r="N1" s="7"/>
      <c r="O1" s="5"/>
      <c r="P1" s="5"/>
      <c r="Q1" s="5"/>
    </row>
    <row r="2" spans="1:18" outlineLevel="1" x14ac:dyDescent="0.2">
      <c r="A2" s="10"/>
      <c r="C2" s="2"/>
      <c r="D2" s="3"/>
      <c r="E2" s="4"/>
      <c r="F2" s="5"/>
      <c r="G2" s="5"/>
      <c r="H2" s="5"/>
      <c r="I2" s="5"/>
      <c r="J2" s="5"/>
      <c r="K2" s="79"/>
      <c r="L2" s="79"/>
      <c r="M2" s="79"/>
      <c r="N2" s="79"/>
      <c r="O2" s="79"/>
      <c r="P2" s="79"/>
      <c r="Q2" s="79"/>
    </row>
    <row r="3" spans="1:18" outlineLevel="1" x14ac:dyDescent="0.2">
      <c r="A3" s="10"/>
      <c r="C3" s="2"/>
      <c r="D3" s="3"/>
      <c r="E3" s="4"/>
      <c r="F3" s="5"/>
      <c r="G3" s="5"/>
      <c r="H3" s="5"/>
      <c r="I3" s="5"/>
      <c r="J3" s="5"/>
      <c r="K3" s="5"/>
      <c r="L3" s="5"/>
      <c r="M3" s="9" t="s">
        <v>117</v>
      </c>
      <c r="N3" s="7"/>
      <c r="O3" s="5"/>
      <c r="P3" s="5"/>
      <c r="Q3" s="5"/>
    </row>
    <row r="4" spans="1:18" ht="14.45" customHeight="1" outlineLevel="1" x14ac:dyDescent="0.2">
      <c r="A4" s="10" t="s">
        <v>2</v>
      </c>
      <c r="C4" s="2"/>
      <c r="D4" s="3"/>
      <c r="E4" s="4"/>
      <c r="F4" s="5"/>
      <c r="G4" s="5"/>
      <c r="H4" s="5"/>
      <c r="I4" s="5"/>
      <c r="J4" s="5"/>
      <c r="K4" s="80" t="s">
        <v>126</v>
      </c>
      <c r="L4" s="80"/>
      <c r="M4" s="80"/>
      <c r="N4" s="80"/>
      <c r="O4" s="80"/>
      <c r="P4" s="80"/>
      <c r="Q4" s="80"/>
    </row>
    <row r="5" spans="1:18" ht="23.45" customHeight="1" outlineLevel="1" x14ac:dyDescent="0.2">
      <c r="A5" s="10" t="s">
        <v>24</v>
      </c>
      <c r="C5" s="2"/>
      <c r="D5" s="3"/>
      <c r="E5" s="4"/>
      <c r="F5" s="5"/>
      <c r="G5" s="5"/>
      <c r="H5" s="5"/>
      <c r="I5" s="5"/>
      <c r="J5" s="5"/>
      <c r="K5" s="5"/>
      <c r="L5" s="5"/>
      <c r="M5" s="10" t="s">
        <v>25</v>
      </c>
      <c r="N5" s="7"/>
      <c r="O5" s="5"/>
      <c r="P5" s="5"/>
      <c r="Q5" s="5"/>
    </row>
    <row r="6" spans="1:18" ht="19.149999999999999" customHeight="1" x14ac:dyDescent="0.25">
      <c r="A6" s="108" t="s">
        <v>116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 x14ac:dyDescent="0.2">
      <c r="A7" s="4"/>
      <c r="B7" s="29"/>
      <c r="C7" s="30"/>
      <c r="D7" s="31"/>
      <c r="E7" s="16"/>
      <c r="F7" s="11"/>
      <c r="G7" s="11"/>
      <c r="H7" s="71" t="s">
        <v>3</v>
      </c>
      <c r="I7" s="12"/>
      <c r="J7" s="11"/>
      <c r="K7" s="11"/>
      <c r="L7" s="11"/>
      <c r="M7" s="11"/>
      <c r="N7" s="11"/>
      <c r="O7" s="11"/>
      <c r="P7" s="11"/>
      <c r="Q7" s="5"/>
    </row>
    <row r="8" spans="1:18" x14ac:dyDescent="0.2">
      <c r="A8" s="4"/>
      <c r="B8" s="9"/>
      <c r="C8" s="2"/>
      <c r="D8" s="3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x14ac:dyDescent="0.2">
      <c r="A9" s="4"/>
      <c r="B9" s="9"/>
      <c r="C9" s="2"/>
      <c r="D9" s="3"/>
      <c r="E9" s="8"/>
      <c r="F9" s="5"/>
      <c r="G9" s="5"/>
      <c r="H9" s="13" t="s">
        <v>4</v>
      </c>
      <c r="I9" s="13"/>
      <c r="J9" s="5"/>
      <c r="K9" s="5"/>
      <c r="L9" s="5"/>
      <c r="M9" s="5"/>
      <c r="N9" s="5"/>
      <c r="O9" s="5"/>
      <c r="P9" s="5"/>
      <c r="Q9" s="5"/>
    </row>
    <row r="10" spans="1:18" x14ac:dyDescent="0.2">
      <c r="A10" s="4"/>
      <c r="B10" s="9"/>
      <c r="C10" s="2"/>
      <c r="D10" s="3"/>
      <c r="E10" s="8"/>
      <c r="F10" s="5"/>
      <c r="G10" s="5"/>
      <c r="H10" s="4" t="s">
        <v>5</v>
      </c>
      <c r="I10" s="4"/>
      <c r="J10" s="5"/>
      <c r="K10" s="5"/>
      <c r="L10" s="5"/>
      <c r="M10" s="5"/>
      <c r="N10" s="5"/>
      <c r="O10" s="5"/>
      <c r="P10" s="5"/>
      <c r="Q10" s="5"/>
    </row>
    <row r="11" spans="1:18" x14ac:dyDescent="0.2">
      <c r="A11" s="4"/>
      <c r="B11" s="9"/>
      <c r="C11" s="2"/>
      <c r="D11" s="3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15" x14ac:dyDescent="0.25">
      <c r="A12" s="4"/>
      <c r="B12" s="9"/>
      <c r="C12" s="14" t="s">
        <v>6</v>
      </c>
      <c r="D12" s="111" t="s">
        <v>29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5"/>
      <c r="Q12" s="5"/>
    </row>
    <row r="13" spans="1:18" x14ac:dyDescent="0.2">
      <c r="A13" s="4"/>
      <c r="B13" s="9"/>
      <c r="C13" s="2"/>
      <c r="D13" s="31"/>
      <c r="E13" s="16"/>
      <c r="F13" s="11"/>
      <c r="G13" s="72"/>
      <c r="H13" s="71" t="s">
        <v>7</v>
      </c>
      <c r="I13" s="71"/>
      <c r="J13" s="11"/>
      <c r="K13" s="11"/>
      <c r="L13" s="11"/>
      <c r="M13" s="11"/>
      <c r="N13" s="11"/>
      <c r="O13" s="11"/>
      <c r="P13" s="5"/>
      <c r="Q13" s="5"/>
    </row>
    <row r="14" spans="1:18" x14ac:dyDescent="0.2">
      <c r="A14" s="24"/>
      <c r="B14" s="17"/>
      <c r="C14" s="2"/>
      <c r="D14" s="3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5" x14ac:dyDescent="0.25">
      <c r="A15" s="4"/>
      <c r="B15" s="9"/>
      <c r="C15" s="2"/>
      <c r="D15" s="110" t="s">
        <v>26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8"/>
    </row>
    <row r="16" spans="1:18" ht="15" x14ac:dyDescent="0.25">
      <c r="A16" s="4"/>
      <c r="B16" s="9"/>
      <c r="C16" s="2"/>
      <c r="D16" s="15" t="s">
        <v>33</v>
      </c>
      <c r="E16" s="4"/>
      <c r="F16" s="5"/>
      <c r="G16" s="5"/>
      <c r="H16" s="5"/>
      <c r="I16" s="15"/>
      <c r="J16" s="88"/>
      <c r="K16" s="89"/>
      <c r="L16" s="10" t="s">
        <v>27</v>
      </c>
      <c r="M16" s="5"/>
      <c r="N16" s="5"/>
      <c r="O16" s="5"/>
      <c r="P16" s="5"/>
      <c r="Q16" s="5"/>
    </row>
    <row r="17" spans="1:17" ht="15" x14ac:dyDescent="0.25">
      <c r="A17" s="4"/>
      <c r="B17" s="9"/>
      <c r="C17" s="2"/>
      <c r="D17" s="15" t="s">
        <v>30</v>
      </c>
      <c r="E17" s="4"/>
      <c r="F17" s="5"/>
      <c r="G17" s="5"/>
      <c r="H17" s="5"/>
      <c r="I17" s="15"/>
      <c r="J17" s="88"/>
      <c r="K17" s="89"/>
      <c r="L17" s="10" t="s">
        <v>27</v>
      </c>
      <c r="M17" s="5"/>
      <c r="N17" s="5"/>
      <c r="O17" s="5"/>
      <c r="P17" s="5"/>
      <c r="Q17" s="5"/>
    </row>
    <row r="18" spans="1:17" ht="15" outlineLevel="1" x14ac:dyDescent="0.25">
      <c r="A18" s="4"/>
      <c r="B18" s="9"/>
      <c r="C18" s="2"/>
      <c r="D18" s="15" t="s">
        <v>31</v>
      </c>
      <c r="E18" s="4"/>
      <c r="F18" s="5"/>
      <c r="G18" s="5"/>
      <c r="H18" s="5"/>
      <c r="I18" s="15"/>
      <c r="J18" s="88"/>
      <c r="K18" s="89"/>
      <c r="L18" s="10" t="s">
        <v>32</v>
      </c>
      <c r="M18" s="5"/>
      <c r="N18" s="5"/>
      <c r="O18" s="5"/>
      <c r="P18" s="5"/>
      <c r="Q18" s="5"/>
    </row>
    <row r="19" spans="1:17" x14ac:dyDescent="0.2">
      <c r="A19" s="4"/>
      <c r="B19" s="9"/>
      <c r="C19" s="2"/>
      <c r="D19" s="32" t="s">
        <v>28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8" customHeight="1" x14ac:dyDescent="0.2">
      <c r="A22" s="103" t="s">
        <v>8</v>
      </c>
      <c r="B22" s="105" t="s">
        <v>9</v>
      </c>
      <c r="C22" s="103" t="s">
        <v>10</v>
      </c>
      <c r="D22" s="103" t="s">
        <v>11</v>
      </c>
      <c r="E22" s="103" t="s">
        <v>12</v>
      </c>
      <c r="F22" s="103" t="s">
        <v>13</v>
      </c>
      <c r="G22" s="104"/>
      <c r="H22" s="104"/>
      <c r="I22" s="104"/>
      <c r="J22" s="103" t="s">
        <v>14</v>
      </c>
      <c r="K22" s="104"/>
      <c r="L22" s="104"/>
      <c r="M22" s="104"/>
      <c r="N22" s="103" t="s">
        <v>15</v>
      </c>
      <c r="O22" s="103" t="s">
        <v>16</v>
      </c>
      <c r="P22" s="103" t="s">
        <v>17</v>
      </c>
      <c r="Q22" s="103" t="s">
        <v>18</v>
      </c>
    </row>
    <row r="23" spans="1:17" ht="15.75" customHeight="1" x14ac:dyDescent="0.2">
      <c r="A23" s="104"/>
      <c r="B23" s="106"/>
      <c r="C23" s="107"/>
      <c r="D23" s="103"/>
      <c r="E23" s="104"/>
      <c r="F23" s="103" t="s">
        <v>19</v>
      </c>
      <c r="G23" s="103" t="s">
        <v>20</v>
      </c>
      <c r="H23" s="104"/>
      <c r="I23" s="104"/>
      <c r="J23" s="103" t="s">
        <v>19</v>
      </c>
      <c r="K23" s="103" t="s">
        <v>20</v>
      </c>
      <c r="L23" s="104"/>
      <c r="M23" s="104"/>
      <c r="N23" s="103"/>
      <c r="O23" s="103"/>
      <c r="P23" s="103"/>
      <c r="Q23" s="103"/>
    </row>
    <row r="24" spans="1:17" ht="15.75" customHeight="1" x14ac:dyDescent="0.2">
      <c r="A24" s="104"/>
      <c r="B24" s="106"/>
      <c r="C24" s="107"/>
      <c r="D24" s="103"/>
      <c r="E24" s="104"/>
      <c r="F24" s="104"/>
      <c r="G24" s="26" t="s">
        <v>21</v>
      </c>
      <c r="H24" s="26" t="s">
        <v>22</v>
      </c>
      <c r="I24" s="26" t="s">
        <v>23</v>
      </c>
      <c r="J24" s="104"/>
      <c r="K24" s="26" t="s">
        <v>21</v>
      </c>
      <c r="L24" s="26" t="s">
        <v>22</v>
      </c>
      <c r="M24" s="26" t="s">
        <v>23</v>
      </c>
      <c r="N24" s="103"/>
      <c r="O24" s="103"/>
      <c r="P24" s="103"/>
      <c r="Q24" s="103"/>
    </row>
    <row r="25" spans="1:17" x14ac:dyDescent="0.2">
      <c r="A25" s="19">
        <v>1</v>
      </c>
      <c r="B25" s="28">
        <v>2</v>
      </c>
      <c r="C25" s="26">
        <v>3</v>
      </c>
      <c r="D25" s="26">
        <v>4</v>
      </c>
      <c r="E25" s="19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 s="27">
        <v>15</v>
      </c>
      <c r="P25" s="27">
        <v>16</v>
      </c>
      <c r="Q25" s="27">
        <v>17</v>
      </c>
    </row>
    <row r="26" spans="1:17" ht="19.899999999999999" customHeight="1" x14ac:dyDescent="0.2">
      <c r="A26" s="90" t="s">
        <v>34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24" x14ac:dyDescent="0.2">
      <c r="A27" s="39" t="s">
        <v>35</v>
      </c>
      <c r="B27" s="40" t="s">
        <v>36</v>
      </c>
      <c r="C27" s="41" t="s">
        <v>37</v>
      </c>
      <c r="D27" s="38" t="s">
        <v>38</v>
      </c>
      <c r="E27" s="42" t="s">
        <v>39</v>
      </c>
      <c r="F27" s="43">
        <v>1705.08</v>
      </c>
      <c r="G27" s="43">
        <v>1701.24</v>
      </c>
      <c r="H27" s="43">
        <v>3.84</v>
      </c>
      <c r="I27" s="43">
        <v>2.87</v>
      </c>
      <c r="J27" s="44">
        <v>30691</v>
      </c>
      <c r="K27" s="44">
        <v>30622</v>
      </c>
      <c r="L27" s="44">
        <v>69</v>
      </c>
      <c r="M27" s="44">
        <v>52</v>
      </c>
      <c r="N27" s="44">
        <v>9.64</v>
      </c>
      <c r="O27" s="44">
        <v>173.52</v>
      </c>
      <c r="P27" s="44">
        <v>0.01</v>
      </c>
      <c r="Q27" s="44">
        <v>0.18</v>
      </c>
    </row>
    <row r="28" spans="1:17" ht="24" x14ac:dyDescent="0.2">
      <c r="A28" s="39" t="s">
        <v>40</v>
      </c>
      <c r="B28" s="40" t="s">
        <v>41</v>
      </c>
      <c r="C28" s="41" t="s">
        <v>42</v>
      </c>
      <c r="D28" s="38" t="s">
        <v>43</v>
      </c>
      <c r="E28" s="42" t="s">
        <v>44</v>
      </c>
      <c r="F28" s="43">
        <v>3275.06</v>
      </c>
      <c r="G28" s="43">
        <v>3244.33</v>
      </c>
      <c r="H28" s="43">
        <v>30.73</v>
      </c>
      <c r="I28" s="43">
        <v>23.49</v>
      </c>
      <c r="J28" s="44">
        <v>2162</v>
      </c>
      <c r="K28" s="44">
        <v>2142</v>
      </c>
      <c r="L28" s="44">
        <v>20</v>
      </c>
      <c r="M28" s="44">
        <v>16</v>
      </c>
      <c r="N28" s="44">
        <v>17.89</v>
      </c>
      <c r="O28" s="44">
        <v>11.81</v>
      </c>
      <c r="P28" s="44">
        <v>0.08</v>
      </c>
      <c r="Q28" s="44">
        <v>0.05</v>
      </c>
    </row>
    <row r="29" spans="1:17" ht="41.45" customHeight="1" x14ac:dyDescent="0.2">
      <c r="A29" s="39" t="s">
        <v>45</v>
      </c>
      <c r="B29" s="40" t="s">
        <v>46</v>
      </c>
      <c r="C29" s="41" t="s">
        <v>123</v>
      </c>
      <c r="D29" s="38" t="s">
        <v>47</v>
      </c>
      <c r="E29" s="45">
        <v>18</v>
      </c>
      <c r="F29" s="43">
        <v>75.38</v>
      </c>
      <c r="G29" s="43">
        <v>75.38</v>
      </c>
      <c r="H29" s="44"/>
      <c r="I29" s="44"/>
      <c r="J29" s="44">
        <v>1357</v>
      </c>
      <c r="K29" s="44">
        <v>1357</v>
      </c>
      <c r="L29" s="44"/>
      <c r="M29" s="44"/>
      <c r="N29" s="44">
        <v>0.33600000000000002</v>
      </c>
      <c r="O29" s="44">
        <v>6.05</v>
      </c>
      <c r="P29" s="44"/>
      <c r="Q29" s="44"/>
    </row>
    <row r="30" spans="1:17" ht="14.45" customHeight="1" x14ac:dyDescent="0.2">
      <c r="A30" s="85" t="s">
        <v>48</v>
      </c>
      <c r="B30" s="86"/>
      <c r="C30" s="86"/>
      <c r="D30" s="86"/>
      <c r="E30" s="86"/>
      <c r="F30" s="86"/>
      <c r="G30" s="86"/>
      <c r="H30" s="86"/>
      <c r="I30" s="86"/>
      <c r="J30" s="43">
        <v>34210</v>
      </c>
      <c r="K30" s="43">
        <v>34121</v>
      </c>
      <c r="L30" s="43">
        <v>89</v>
      </c>
      <c r="M30" s="43">
        <v>68</v>
      </c>
      <c r="N30" s="44"/>
      <c r="O30" s="43">
        <v>191.38</v>
      </c>
      <c r="P30" s="44"/>
      <c r="Q30" s="43">
        <v>0.23</v>
      </c>
    </row>
    <row r="31" spans="1:17" ht="14.45" customHeight="1" x14ac:dyDescent="0.2">
      <c r="A31" s="85" t="s">
        <v>49</v>
      </c>
      <c r="B31" s="86"/>
      <c r="C31" s="86"/>
      <c r="D31" s="86"/>
      <c r="E31" s="86"/>
      <c r="F31" s="86"/>
      <c r="G31" s="86"/>
      <c r="H31" s="86"/>
      <c r="I31" s="86"/>
      <c r="J31" s="43">
        <v>24738</v>
      </c>
      <c r="K31" s="44"/>
      <c r="L31" s="44"/>
      <c r="M31" s="44"/>
      <c r="N31" s="44"/>
      <c r="O31" s="44"/>
      <c r="P31" s="44"/>
      <c r="Q31" s="44"/>
    </row>
    <row r="32" spans="1:17" ht="14.45" customHeight="1" x14ac:dyDescent="0.2">
      <c r="A32" s="85" t="s">
        <v>50</v>
      </c>
      <c r="B32" s="86"/>
      <c r="C32" s="86"/>
      <c r="D32" s="86"/>
      <c r="E32" s="86"/>
      <c r="F32" s="86"/>
      <c r="G32" s="86"/>
      <c r="H32" s="86"/>
      <c r="I32" s="86"/>
      <c r="J32" s="43">
        <v>17779</v>
      </c>
      <c r="K32" s="44"/>
      <c r="L32" s="44"/>
      <c r="M32" s="44"/>
      <c r="N32" s="44"/>
      <c r="O32" s="44"/>
      <c r="P32" s="44"/>
      <c r="Q32" s="44"/>
    </row>
    <row r="33" spans="1:17" ht="14.45" customHeight="1" x14ac:dyDescent="0.2">
      <c r="A33" s="87" t="s">
        <v>51</v>
      </c>
      <c r="B33" s="86"/>
      <c r="C33" s="86"/>
      <c r="D33" s="86"/>
      <c r="E33" s="86"/>
      <c r="F33" s="86"/>
      <c r="G33" s="86"/>
      <c r="H33" s="86"/>
      <c r="I33" s="86"/>
      <c r="J33" s="44"/>
      <c r="K33" s="44"/>
      <c r="L33" s="44"/>
      <c r="M33" s="44"/>
      <c r="N33" s="44"/>
      <c r="O33" s="44"/>
      <c r="P33" s="44"/>
      <c r="Q33" s="44"/>
    </row>
    <row r="34" spans="1:17" ht="14.45" customHeight="1" x14ac:dyDescent="0.2">
      <c r="A34" s="85" t="s">
        <v>52</v>
      </c>
      <c r="B34" s="86"/>
      <c r="C34" s="86"/>
      <c r="D34" s="86"/>
      <c r="E34" s="86"/>
      <c r="F34" s="86"/>
      <c r="G34" s="86"/>
      <c r="H34" s="86"/>
      <c r="I34" s="86"/>
      <c r="J34" s="43">
        <v>76727</v>
      </c>
      <c r="K34" s="44"/>
      <c r="L34" s="44"/>
      <c r="M34" s="44"/>
      <c r="N34" s="44"/>
      <c r="O34" s="43">
        <v>191.38</v>
      </c>
      <c r="P34" s="44"/>
      <c r="Q34" s="43">
        <v>0.23</v>
      </c>
    </row>
    <row r="35" spans="1:17" ht="14.45" customHeight="1" x14ac:dyDescent="0.2">
      <c r="A35" s="85" t="s">
        <v>53</v>
      </c>
      <c r="B35" s="86"/>
      <c r="C35" s="86"/>
      <c r="D35" s="86"/>
      <c r="E35" s="86"/>
      <c r="F35" s="86"/>
      <c r="G35" s="86"/>
      <c r="H35" s="86"/>
      <c r="I35" s="86"/>
      <c r="J35" s="44"/>
      <c r="K35" s="44"/>
      <c r="L35" s="44"/>
      <c r="M35" s="44"/>
      <c r="N35" s="44"/>
      <c r="O35" s="44"/>
      <c r="P35" s="44"/>
      <c r="Q35" s="44"/>
    </row>
    <row r="36" spans="1:17" ht="14.45" customHeight="1" x14ac:dyDescent="0.2">
      <c r="A36" s="85" t="s">
        <v>54</v>
      </c>
      <c r="B36" s="86"/>
      <c r="C36" s="86"/>
      <c r="D36" s="86"/>
      <c r="E36" s="86"/>
      <c r="F36" s="86"/>
      <c r="G36" s="86"/>
      <c r="H36" s="86"/>
      <c r="I36" s="86"/>
      <c r="J36" s="43">
        <v>89</v>
      </c>
      <c r="K36" s="44"/>
      <c r="L36" s="44"/>
      <c r="M36" s="44"/>
      <c r="N36" s="44"/>
      <c r="O36" s="44"/>
      <c r="P36" s="44"/>
      <c r="Q36" s="44"/>
    </row>
    <row r="37" spans="1:17" ht="14.45" customHeight="1" x14ac:dyDescent="0.2">
      <c r="A37" s="85" t="s">
        <v>55</v>
      </c>
      <c r="B37" s="86"/>
      <c r="C37" s="86"/>
      <c r="D37" s="86"/>
      <c r="E37" s="86"/>
      <c r="F37" s="86"/>
      <c r="G37" s="86"/>
      <c r="H37" s="86"/>
      <c r="I37" s="86"/>
      <c r="J37" s="43">
        <v>34189</v>
      </c>
      <c r="K37" s="44"/>
      <c r="L37" s="44"/>
      <c r="M37" s="44"/>
      <c r="N37" s="44"/>
      <c r="O37" s="44"/>
      <c r="P37" s="44"/>
      <c r="Q37" s="44"/>
    </row>
    <row r="38" spans="1:17" ht="14.45" customHeight="1" x14ac:dyDescent="0.2">
      <c r="A38" s="85" t="s">
        <v>56</v>
      </c>
      <c r="B38" s="86"/>
      <c r="C38" s="86"/>
      <c r="D38" s="86"/>
      <c r="E38" s="86"/>
      <c r="F38" s="86"/>
      <c r="G38" s="86"/>
      <c r="H38" s="86"/>
      <c r="I38" s="86"/>
      <c r="J38" s="43">
        <v>24738</v>
      </c>
      <c r="K38" s="44"/>
      <c r="L38" s="44"/>
      <c r="M38" s="44"/>
      <c r="N38" s="44"/>
      <c r="O38" s="44"/>
      <c r="P38" s="44"/>
      <c r="Q38" s="44"/>
    </row>
    <row r="39" spans="1:17" ht="14.45" customHeight="1" x14ac:dyDescent="0.2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43">
        <v>17779</v>
      </c>
      <c r="K39" s="44"/>
      <c r="L39" s="44"/>
      <c r="M39" s="44"/>
      <c r="N39" s="44"/>
      <c r="O39" s="44"/>
      <c r="P39" s="44"/>
      <c r="Q39" s="44"/>
    </row>
    <row r="40" spans="1:17" ht="14.45" customHeight="1" x14ac:dyDescent="0.2">
      <c r="A40" s="87" t="s">
        <v>58</v>
      </c>
      <c r="B40" s="86"/>
      <c r="C40" s="86"/>
      <c r="D40" s="86"/>
      <c r="E40" s="86"/>
      <c r="F40" s="86"/>
      <c r="G40" s="86"/>
      <c r="H40" s="86"/>
      <c r="I40" s="86"/>
      <c r="J40" s="46">
        <v>76727</v>
      </c>
      <c r="K40" s="44"/>
      <c r="L40" s="44"/>
      <c r="M40" s="44"/>
      <c r="N40" s="44"/>
      <c r="O40" s="46">
        <v>191.38</v>
      </c>
      <c r="P40" s="44"/>
      <c r="Q40" s="46">
        <v>0.23</v>
      </c>
    </row>
    <row r="41" spans="1:17" ht="14.45" customHeight="1" x14ac:dyDescent="0.2">
      <c r="A41" s="81" t="s">
        <v>118</v>
      </c>
      <c r="B41" s="82"/>
      <c r="C41" s="82"/>
      <c r="D41" s="36"/>
      <c r="E41" s="36"/>
      <c r="F41" s="36"/>
      <c r="G41" s="36"/>
      <c r="H41" s="36"/>
      <c r="I41" s="37"/>
      <c r="J41" s="75"/>
      <c r="K41" s="33"/>
      <c r="L41" s="33"/>
      <c r="M41" s="33"/>
      <c r="N41" s="33"/>
      <c r="O41" s="34"/>
      <c r="P41" s="33"/>
      <c r="Q41" s="34"/>
    </row>
    <row r="42" spans="1:17" ht="14.45" customHeight="1" x14ac:dyDescent="0.2">
      <c r="A42" s="83" t="s">
        <v>119</v>
      </c>
      <c r="B42" s="84"/>
      <c r="C42" s="84"/>
      <c r="D42" s="84"/>
      <c r="E42" s="84"/>
      <c r="F42" s="73"/>
      <c r="G42" s="73"/>
      <c r="H42" s="73"/>
      <c r="I42" s="74"/>
      <c r="J42" s="75">
        <f>J40*J41</f>
        <v>0</v>
      </c>
      <c r="K42" s="76"/>
      <c r="L42" s="76"/>
      <c r="M42" s="76"/>
      <c r="N42" s="76"/>
      <c r="O42" s="75"/>
      <c r="P42" s="76"/>
      <c r="Q42" s="75"/>
    </row>
    <row r="43" spans="1:17" ht="19.899999999999999" customHeight="1" x14ac:dyDescent="0.2">
      <c r="A43" s="90" t="s">
        <v>59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36" x14ac:dyDescent="0.2">
      <c r="A44" s="48" t="s">
        <v>60</v>
      </c>
      <c r="B44" s="49" t="s">
        <v>61</v>
      </c>
      <c r="C44" s="50" t="s">
        <v>62</v>
      </c>
      <c r="D44" s="47" t="s">
        <v>38</v>
      </c>
      <c r="E44" s="51" t="s">
        <v>63</v>
      </c>
      <c r="F44" s="52">
        <v>3672.61</v>
      </c>
      <c r="G44" s="52">
        <v>3157.23</v>
      </c>
      <c r="H44" s="52">
        <v>152.97</v>
      </c>
      <c r="I44" s="53"/>
      <c r="J44" s="53">
        <v>22036</v>
      </c>
      <c r="K44" s="53">
        <v>18943</v>
      </c>
      <c r="L44" s="53">
        <v>918</v>
      </c>
      <c r="M44" s="53"/>
      <c r="N44" s="53">
        <v>15.2</v>
      </c>
      <c r="O44" s="53">
        <v>91.2</v>
      </c>
      <c r="P44" s="53"/>
      <c r="Q44" s="53"/>
    </row>
    <row r="45" spans="1:17" ht="60" x14ac:dyDescent="0.2">
      <c r="A45" s="48" t="s">
        <v>64</v>
      </c>
      <c r="B45" s="49" t="s">
        <v>65</v>
      </c>
      <c r="C45" s="50" t="s">
        <v>66</v>
      </c>
      <c r="D45" s="47" t="s">
        <v>38</v>
      </c>
      <c r="E45" s="51" t="s">
        <v>63</v>
      </c>
      <c r="F45" s="52">
        <v>1475.75</v>
      </c>
      <c r="G45" s="52">
        <v>1262.18</v>
      </c>
      <c r="H45" s="52">
        <v>50.34</v>
      </c>
      <c r="I45" s="52">
        <v>5.73</v>
      </c>
      <c r="J45" s="53">
        <v>8855</v>
      </c>
      <c r="K45" s="53">
        <v>7573</v>
      </c>
      <c r="L45" s="53">
        <v>302</v>
      </c>
      <c r="M45" s="53">
        <v>34</v>
      </c>
      <c r="N45" s="53">
        <v>5.9290000000000003</v>
      </c>
      <c r="O45" s="53">
        <v>35.57</v>
      </c>
      <c r="P45" s="53">
        <v>0.02</v>
      </c>
      <c r="Q45" s="53">
        <v>0.12</v>
      </c>
    </row>
    <row r="46" spans="1:17" ht="36" x14ac:dyDescent="0.2">
      <c r="A46" s="48" t="s">
        <v>67</v>
      </c>
      <c r="B46" s="49" t="s">
        <v>68</v>
      </c>
      <c r="C46" s="50" t="s">
        <v>69</v>
      </c>
      <c r="D46" s="47" t="s">
        <v>38</v>
      </c>
      <c r="E46" s="51" t="s">
        <v>70</v>
      </c>
      <c r="F46" s="52">
        <v>384.2</v>
      </c>
      <c r="G46" s="52">
        <v>241.09</v>
      </c>
      <c r="H46" s="52">
        <v>25.17</v>
      </c>
      <c r="I46" s="52">
        <v>2.87</v>
      </c>
      <c r="J46" s="53">
        <v>4610</v>
      </c>
      <c r="K46" s="53">
        <v>2893</v>
      </c>
      <c r="L46" s="53">
        <v>302</v>
      </c>
      <c r="M46" s="53">
        <v>34</v>
      </c>
      <c r="N46" s="53">
        <v>1.133</v>
      </c>
      <c r="O46" s="53">
        <v>13.6</v>
      </c>
      <c r="P46" s="53">
        <v>0.01</v>
      </c>
      <c r="Q46" s="53">
        <v>0.12</v>
      </c>
    </row>
    <row r="47" spans="1:17" ht="36" x14ac:dyDescent="0.2">
      <c r="A47" s="48" t="s">
        <v>71</v>
      </c>
      <c r="B47" s="49" t="s">
        <v>72</v>
      </c>
      <c r="C47" s="50" t="s">
        <v>73</v>
      </c>
      <c r="D47" s="47" t="s">
        <v>74</v>
      </c>
      <c r="E47" s="51" t="s">
        <v>75</v>
      </c>
      <c r="F47" s="52">
        <v>10216.4</v>
      </c>
      <c r="G47" s="52">
        <v>7147.92</v>
      </c>
      <c r="H47" s="52">
        <v>2938.45</v>
      </c>
      <c r="I47" s="52">
        <v>529.45000000000005</v>
      </c>
      <c r="J47" s="53">
        <v>6130</v>
      </c>
      <c r="K47" s="53">
        <v>4289</v>
      </c>
      <c r="L47" s="53">
        <v>1763</v>
      </c>
      <c r="M47" s="53">
        <v>318</v>
      </c>
      <c r="N47" s="53">
        <v>33.99</v>
      </c>
      <c r="O47" s="53">
        <v>20.39</v>
      </c>
      <c r="P47" s="53">
        <v>1.81</v>
      </c>
      <c r="Q47" s="53">
        <v>1.0900000000000001</v>
      </c>
    </row>
    <row r="48" spans="1:17" ht="36" x14ac:dyDescent="0.2">
      <c r="A48" s="48" t="s">
        <v>76</v>
      </c>
      <c r="B48" s="49" t="s">
        <v>77</v>
      </c>
      <c r="C48" s="50" t="s">
        <v>78</v>
      </c>
      <c r="D48" s="47" t="s">
        <v>43</v>
      </c>
      <c r="E48" s="51" t="s">
        <v>79</v>
      </c>
      <c r="F48" s="52">
        <v>6243.44</v>
      </c>
      <c r="G48" s="52">
        <v>4947</v>
      </c>
      <c r="H48" s="52">
        <v>1296.44</v>
      </c>
      <c r="I48" s="52">
        <v>2.87</v>
      </c>
      <c r="J48" s="53">
        <v>16483</v>
      </c>
      <c r="K48" s="53">
        <v>13060</v>
      </c>
      <c r="L48" s="53">
        <v>3423</v>
      </c>
      <c r="M48" s="53">
        <v>8</v>
      </c>
      <c r="N48" s="53">
        <v>22.72</v>
      </c>
      <c r="O48" s="53">
        <v>59.98</v>
      </c>
      <c r="P48" s="53">
        <v>0.01</v>
      </c>
      <c r="Q48" s="53">
        <v>0.03</v>
      </c>
    </row>
    <row r="49" spans="1:17" ht="36" x14ac:dyDescent="0.2">
      <c r="A49" s="48" t="s">
        <v>80</v>
      </c>
      <c r="B49" s="49" t="s">
        <v>81</v>
      </c>
      <c r="C49" s="50" t="s">
        <v>82</v>
      </c>
      <c r="D49" s="47" t="s">
        <v>43</v>
      </c>
      <c r="E49" s="51" t="s">
        <v>44</v>
      </c>
      <c r="F49" s="52">
        <v>9079.01</v>
      </c>
      <c r="G49" s="52">
        <v>7842.65</v>
      </c>
      <c r="H49" s="52">
        <v>441.14</v>
      </c>
      <c r="I49" s="52">
        <v>52.72</v>
      </c>
      <c r="J49" s="53">
        <v>5992</v>
      </c>
      <c r="K49" s="53">
        <v>5176</v>
      </c>
      <c r="L49" s="53">
        <v>291</v>
      </c>
      <c r="M49" s="53">
        <v>35</v>
      </c>
      <c r="N49" s="53">
        <v>34.96</v>
      </c>
      <c r="O49" s="53">
        <v>23.07</v>
      </c>
      <c r="P49" s="53">
        <v>0.18</v>
      </c>
      <c r="Q49" s="53">
        <v>0.12</v>
      </c>
    </row>
    <row r="50" spans="1:17" ht="36" x14ac:dyDescent="0.2">
      <c r="A50" s="48" t="s">
        <v>83</v>
      </c>
      <c r="B50" s="49" t="s">
        <v>46</v>
      </c>
      <c r="C50" s="50" t="s">
        <v>125</v>
      </c>
      <c r="D50" s="47" t="s">
        <v>47</v>
      </c>
      <c r="E50" s="54">
        <v>18</v>
      </c>
      <c r="F50" s="52">
        <v>258.10000000000002</v>
      </c>
      <c r="G50" s="52">
        <v>251.26</v>
      </c>
      <c r="H50" s="53"/>
      <c r="I50" s="53"/>
      <c r="J50" s="53">
        <v>4646</v>
      </c>
      <c r="K50" s="53">
        <v>4523</v>
      </c>
      <c r="L50" s="53"/>
      <c r="M50" s="53"/>
      <c r="N50" s="53">
        <v>1.1200000000000001</v>
      </c>
      <c r="O50" s="53">
        <v>20.16</v>
      </c>
      <c r="P50" s="53"/>
      <c r="Q50" s="53"/>
    </row>
    <row r="51" spans="1:17" ht="24" x14ac:dyDescent="0.2">
      <c r="A51" s="57" t="s">
        <v>84</v>
      </c>
      <c r="B51" s="49" t="s">
        <v>85</v>
      </c>
      <c r="C51" s="55" t="s">
        <v>86</v>
      </c>
      <c r="D51" s="58" t="s">
        <v>87</v>
      </c>
      <c r="E51" s="59">
        <v>330</v>
      </c>
      <c r="F51" s="56">
        <v>800.14</v>
      </c>
      <c r="G51" s="53"/>
      <c r="H51" s="56">
        <v>800.14</v>
      </c>
      <c r="I51" s="56">
        <v>218.06</v>
      </c>
      <c r="J51" s="60">
        <v>264046</v>
      </c>
      <c r="K51" s="53"/>
      <c r="L51" s="60">
        <v>264046</v>
      </c>
      <c r="M51" s="60">
        <v>71960</v>
      </c>
      <c r="N51" s="53"/>
      <c r="O51" s="53"/>
      <c r="P51" s="53"/>
      <c r="Q51" s="53"/>
    </row>
    <row r="52" spans="1:17" ht="14.45" customHeight="1" x14ac:dyDescent="0.2">
      <c r="A52" s="85" t="s">
        <v>48</v>
      </c>
      <c r="B52" s="86"/>
      <c r="C52" s="86"/>
      <c r="D52" s="86"/>
      <c r="E52" s="86"/>
      <c r="F52" s="86"/>
      <c r="G52" s="86"/>
      <c r="H52" s="86"/>
      <c r="I52" s="86"/>
      <c r="J52" s="52">
        <v>332798</v>
      </c>
      <c r="K52" s="52">
        <v>56457</v>
      </c>
      <c r="L52" s="52">
        <v>271045</v>
      </c>
      <c r="M52" s="52">
        <v>72389</v>
      </c>
      <c r="N52" s="53"/>
      <c r="O52" s="52">
        <v>263.97000000000003</v>
      </c>
      <c r="P52" s="53"/>
      <c r="Q52" s="52">
        <v>1.48</v>
      </c>
    </row>
    <row r="53" spans="1:17" ht="14.45" customHeight="1" x14ac:dyDescent="0.2">
      <c r="A53" s="85" t="s">
        <v>49</v>
      </c>
      <c r="B53" s="86"/>
      <c r="C53" s="86"/>
      <c r="D53" s="86"/>
      <c r="E53" s="86"/>
      <c r="F53" s="86"/>
      <c r="G53" s="86"/>
      <c r="H53" s="86"/>
      <c r="I53" s="86"/>
      <c r="J53" s="52">
        <v>46078</v>
      </c>
      <c r="K53" s="53"/>
      <c r="L53" s="53"/>
      <c r="M53" s="53"/>
      <c r="N53" s="53"/>
      <c r="O53" s="53"/>
      <c r="P53" s="53"/>
      <c r="Q53" s="53"/>
    </row>
    <row r="54" spans="1:17" ht="14.45" customHeight="1" x14ac:dyDescent="0.2">
      <c r="A54" s="85" t="s">
        <v>50</v>
      </c>
      <c r="B54" s="86"/>
      <c r="C54" s="86"/>
      <c r="D54" s="86"/>
      <c r="E54" s="86"/>
      <c r="F54" s="86"/>
      <c r="G54" s="86"/>
      <c r="H54" s="86"/>
      <c r="I54" s="86"/>
      <c r="J54" s="52">
        <v>29581</v>
      </c>
      <c r="K54" s="53"/>
      <c r="L54" s="53"/>
      <c r="M54" s="53"/>
      <c r="N54" s="53"/>
      <c r="O54" s="53"/>
      <c r="P54" s="53"/>
      <c r="Q54" s="53"/>
    </row>
    <row r="55" spans="1:17" ht="14.45" customHeight="1" x14ac:dyDescent="0.2">
      <c r="A55" s="87" t="s">
        <v>88</v>
      </c>
      <c r="B55" s="86"/>
      <c r="C55" s="86"/>
      <c r="D55" s="86"/>
      <c r="E55" s="86"/>
      <c r="F55" s="86"/>
      <c r="G55" s="86"/>
      <c r="H55" s="86"/>
      <c r="I55" s="86"/>
      <c r="J55" s="53"/>
      <c r="K55" s="53"/>
      <c r="L55" s="53"/>
      <c r="M55" s="53"/>
      <c r="N55" s="53"/>
      <c r="O55" s="53"/>
      <c r="P55" s="53"/>
      <c r="Q55" s="53"/>
    </row>
    <row r="56" spans="1:17" ht="14.45" customHeight="1" x14ac:dyDescent="0.2">
      <c r="A56" s="85" t="s">
        <v>52</v>
      </c>
      <c r="B56" s="86"/>
      <c r="C56" s="86"/>
      <c r="D56" s="86"/>
      <c r="E56" s="86"/>
      <c r="F56" s="86"/>
      <c r="G56" s="86"/>
      <c r="H56" s="86"/>
      <c r="I56" s="86"/>
      <c r="J56" s="52">
        <v>408457</v>
      </c>
      <c r="K56" s="53"/>
      <c r="L56" s="53"/>
      <c r="M56" s="53"/>
      <c r="N56" s="53"/>
      <c r="O56" s="52">
        <v>263.97000000000003</v>
      </c>
      <c r="P56" s="53"/>
      <c r="Q56" s="52">
        <v>1.48</v>
      </c>
    </row>
    <row r="57" spans="1:17" ht="14.45" customHeight="1" x14ac:dyDescent="0.2">
      <c r="A57" s="85" t="s">
        <v>53</v>
      </c>
      <c r="B57" s="86"/>
      <c r="C57" s="86"/>
      <c r="D57" s="86"/>
      <c r="E57" s="86"/>
      <c r="F57" s="86"/>
      <c r="G57" s="86"/>
      <c r="H57" s="86"/>
      <c r="I57" s="86"/>
      <c r="J57" s="53"/>
      <c r="K57" s="53"/>
      <c r="L57" s="53"/>
      <c r="M57" s="53"/>
      <c r="N57" s="53"/>
      <c r="O57" s="53"/>
      <c r="P57" s="53"/>
      <c r="Q57" s="53"/>
    </row>
    <row r="58" spans="1:17" ht="14.45" customHeight="1" x14ac:dyDescent="0.2">
      <c r="A58" s="85" t="s">
        <v>89</v>
      </c>
      <c r="B58" s="86"/>
      <c r="C58" s="86"/>
      <c r="D58" s="86"/>
      <c r="E58" s="86"/>
      <c r="F58" s="86"/>
      <c r="G58" s="86"/>
      <c r="H58" s="86"/>
      <c r="I58" s="86"/>
      <c r="J58" s="52">
        <v>5296</v>
      </c>
      <c r="K58" s="53"/>
      <c r="L58" s="53"/>
      <c r="M58" s="53"/>
      <c r="N58" s="53"/>
      <c r="O58" s="53"/>
      <c r="P58" s="53"/>
      <c r="Q58" s="53"/>
    </row>
    <row r="59" spans="1:17" ht="14.45" customHeight="1" x14ac:dyDescent="0.2">
      <c r="A59" s="85" t="s">
        <v>54</v>
      </c>
      <c r="B59" s="86"/>
      <c r="C59" s="86"/>
      <c r="D59" s="86"/>
      <c r="E59" s="86"/>
      <c r="F59" s="86"/>
      <c r="G59" s="86"/>
      <c r="H59" s="86"/>
      <c r="I59" s="86"/>
      <c r="J59" s="52">
        <v>271045</v>
      </c>
      <c r="K59" s="53"/>
      <c r="L59" s="53"/>
      <c r="M59" s="53"/>
      <c r="N59" s="53"/>
      <c r="O59" s="53"/>
      <c r="P59" s="53"/>
      <c r="Q59" s="53"/>
    </row>
    <row r="60" spans="1:17" ht="14.45" customHeight="1" x14ac:dyDescent="0.2">
      <c r="A60" s="85" t="s">
        <v>55</v>
      </c>
      <c r="B60" s="86"/>
      <c r="C60" s="86"/>
      <c r="D60" s="86"/>
      <c r="E60" s="86"/>
      <c r="F60" s="86"/>
      <c r="G60" s="86"/>
      <c r="H60" s="86"/>
      <c r="I60" s="86"/>
      <c r="J60" s="52">
        <v>128846</v>
      </c>
      <c r="K60" s="53"/>
      <c r="L60" s="53"/>
      <c r="M60" s="53"/>
      <c r="N60" s="53"/>
      <c r="O60" s="53"/>
      <c r="P60" s="53"/>
      <c r="Q60" s="53"/>
    </row>
    <row r="61" spans="1:17" ht="14.45" customHeight="1" x14ac:dyDescent="0.2">
      <c r="A61" s="85" t="s">
        <v>56</v>
      </c>
      <c r="B61" s="86"/>
      <c r="C61" s="86"/>
      <c r="D61" s="86"/>
      <c r="E61" s="86"/>
      <c r="F61" s="86"/>
      <c r="G61" s="86"/>
      <c r="H61" s="86"/>
      <c r="I61" s="86"/>
      <c r="J61" s="52">
        <v>46078</v>
      </c>
      <c r="K61" s="53"/>
      <c r="L61" s="53"/>
      <c r="M61" s="53"/>
      <c r="N61" s="53"/>
      <c r="O61" s="53"/>
      <c r="P61" s="53"/>
      <c r="Q61" s="53"/>
    </row>
    <row r="62" spans="1:17" ht="14.45" customHeight="1" x14ac:dyDescent="0.2">
      <c r="A62" s="85" t="s">
        <v>57</v>
      </c>
      <c r="B62" s="86"/>
      <c r="C62" s="86"/>
      <c r="D62" s="86"/>
      <c r="E62" s="86"/>
      <c r="F62" s="86"/>
      <c r="G62" s="86"/>
      <c r="H62" s="86"/>
      <c r="I62" s="86"/>
      <c r="J62" s="52">
        <v>29581</v>
      </c>
      <c r="K62" s="53"/>
      <c r="L62" s="53"/>
      <c r="M62" s="53"/>
      <c r="N62" s="53"/>
      <c r="O62" s="53"/>
      <c r="P62" s="53"/>
      <c r="Q62" s="53"/>
    </row>
    <row r="63" spans="1:17" ht="14.45" customHeight="1" x14ac:dyDescent="0.2">
      <c r="A63" s="87" t="s">
        <v>90</v>
      </c>
      <c r="B63" s="86"/>
      <c r="C63" s="86"/>
      <c r="D63" s="86"/>
      <c r="E63" s="86"/>
      <c r="F63" s="86"/>
      <c r="G63" s="86"/>
      <c r="H63" s="86"/>
      <c r="I63" s="86"/>
      <c r="J63" s="56">
        <v>408457</v>
      </c>
      <c r="K63" s="53"/>
      <c r="L63" s="53"/>
      <c r="M63" s="53"/>
      <c r="N63" s="53"/>
      <c r="O63" s="56">
        <v>263.97000000000003</v>
      </c>
      <c r="P63" s="53"/>
      <c r="Q63" s="56">
        <v>1.48</v>
      </c>
    </row>
    <row r="64" spans="1:17" s="61" customFormat="1" ht="14.45" customHeight="1" x14ac:dyDescent="0.2">
      <c r="A64" s="81" t="s">
        <v>118</v>
      </c>
      <c r="B64" s="82"/>
      <c r="C64" s="82"/>
      <c r="D64" s="36"/>
      <c r="E64" s="36"/>
      <c r="F64" s="36"/>
      <c r="G64" s="36"/>
      <c r="H64" s="36"/>
      <c r="I64" s="37"/>
      <c r="J64" s="75"/>
      <c r="K64" s="64"/>
      <c r="L64" s="64"/>
      <c r="M64" s="64"/>
      <c r="N64" s="64"/>
      <c r="O64" s="66"/>
      <c r="P64" s="64"/>
      <c r="Q64" s="66"/>
    </row>
    <row r="65" spans="1:17" s="61" customFormat="1" ht="14.45" customHeight="1" x14ac:dyDescent="0.2">
      <c r="A65" s="83" t="s">
        <v>120</v>
      </c>
      <c r="B65" s="84"/>
      <c r="C65" s="84"/>
      <c r="D65" s="84"/>
      <c r="E65" s="84"/>
      <c r="F65" s="73"/>
      <c r="G65" s="73"/>
      <c r="H65" s="73"/>
      <c r="I65" s="74"/>
      <c r="J65" s="75">
        <f>J63*J64</f>
        <v>0</v>
      </c>
      <c r="K65" s="76"/>
      <c r="L65" s="76"/>
      <c r="M65" s="76"/>
      <c r="N65" s="76"/>
      <c r="O65" s="75"/>
      <c r="P65" s="76"/>
      <c r="Q65" s="75"/>
    </row>
    <row r="66" spans="1:17" ht="19.899999999999999" customHeight="1" x14ac:dyDescent="0.2">
      <c r="A66" s="90" t="s">
        <v>91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24" x14ac:dyDescent="0.2">
      <c r="A67" s="67" t="s">
        <v>92</v>
      </c>
      <c r="B67" s="62" t="s">
        <v>122</v>
      </c>
      <c r="C67" s="65" t="s">
        <v>93</v>
      </c>
      <c r="D67" s="68" t="s">
        <v>94</v>
      </c>
      <c r="E67" s="69">
        <v>607.20000000000005</v>
      </c>
      <c r="F67" s="66"/>
      <c r="G67" s="64"/>
      <c r="H67" s="64"/>
      <c r="I67" s="64"/>
      <c r="J67" s="78"/>
      <c r="K67" s="64"/>
      <c r="L67" s="64"/>
      <c r="M67" s="64"/>
      <c r="N67" s="64"/>
      <c r="O67" s="64"/>
      <c r="P67" s="64"/>
      <c r="Q67" s="64"/>
    </row>
    <row r="68" spans="1:17" x14ac:dyDescent="0.2">
      <c r="A68" s="67" t="s">
        <v>95</v>
      </c>
      <c r="B68" s="62" t="s">
        <v>122</v>
      </c>
      <c r="C68" s="65" t="s">
        <v>96</v>
      </c>
      <c r="D68" s="68" t="s">
        <v>94</v>
      </c>
      <c r="E68" s="69">
        <v>500</v>
      </c>
      <c r="F68" s="66"/>
      <c r="G68" s="64"/>
      <c r="H68" s="64"/>
      <c r="I68" s="64"/>
      <c r="J68" s="78"/>
      <c r="K68" s="64"/>
      <c r="L68" s="64"/>
      <c r="M68" s="64"/>
      <c r="N68" s="64"/>
      <c r="O68" s="64"/>
      <c r="P68" s="64"/>
      <c r="Q68" s="64"/>
    </row>
    <row r="69" spans="1:17" x14ac:dyDescent="0.2">
      <c r="A69" s="67" t="s">
        <v>97</v>
      </c>
      <c r="B69" s="62" t="s">
        <v>122</v>
      </c>
      <c r="C69" s="65" t="s">
        <v>98</v>
      </c>
      <c r="D69" s="68" t="s">
        <v>94</v>
      </c>
      <c r="E69" s="69">
        <v>500</v>
      </c>
      <c r="F69" s="66"/>
      <c r="G69" s="64"/>
      <c r="H69" s="64"/>
      <c r="I69" s="64"/>
      <c r="J69" s="78"/>
      <c r="K69" s="64"/>
      <c r="L69" s="64"/>
      <c r="M69" s="64"/>
      <c r="N69" s="64"/>
      <c r="O69" s="64"/>
      <c r="P69" s="64"/>
      <c r="Q69" s="64"/>
    </row>
    <row r="70" spans="1:17" x14ac:dyDescent="0.2">
      <c r="A70" s="67" t="s">
        <v>99</v>
      </c>
      <c r="B70" s="62" t="s">
        <v>122</v>
      </c>
      <c r="C70" s="65" t="s">
        <v>100</v>
      </c>
      <c r="D70" s="68" t="s">
        <v>94</v>
      </c>
      <c r="E70" s="69">
        <v>800</v>
      </c>
      <c r="F70" s="66"/>
      <c r="G70" s="64"/>
      <c r="H70" s="64"/>
      <c r="I70" s="64"/>
      <c r="J70" s="78"/>
      <c r="K70" s="64"/>
      <c r="L70" s="64"/>
      <c r="M70" s="64"/>
      <c r="N70" s="64"/>
      <c r="O70" s="64"/>
      <c r="P70" s="64"/>
      <c r="Q70" s="64"/>
    </row>
    <row r="71" spans="1:17" ht="24" x14ac:dyDescent="0.2">
      <c r="A71" s="67" t="s">
        <v>101</v>
      </c>
      <c r="B71" s="62" t="s">
        <v>122</v>
      </c>
      <c r="C71" s="65" t="s">
        <v>102</v>
      </c>
      <c r="D71" s="68" t="s">
        <v>103</v>
      </c>
      <c r="E71" s="69">
        <v>6</v>
      </c>
      <c r="F71" s="66"/>
      <c r="G71" s="64"/>
      <c r="H71" s="64"/>
      <c r="I71" s="64"/>
      <c r="J71" s="78"/>
      <c r="K71" s="64"/>
      <c r="L71" s="64"/>
      <c r="M71" s="64"/>
      <c r="N71" s="64"/>
      <c r="O71" s="64"/>
      <c r="P71" s="64"/>
      <c r="Q71" s="64"/>
    </row>
    <row r="72" spans="1:17" x14ac:dyDescent="0.2">
      <c r="A72" s="67" t="s">
        <v>104</v>
      </c>
      <c r="B72" s="62" t="s">
        <v>122</v>
      </c>
      <c r="C72" s="65" t="s">
        <v>105</v>
      </c>
      <c r="D72" s="68" t="s">
        <v>103</v>
      </c>
      <c r="E72" s="69">
        <v>132</v>
      </c>
      <c r="F72" s="66"/>
      <c r="G72" s="64"/>
      <c r="H72" s="64"/>
      <c r="I72" s="64"/>
      <c r="J72" s="78"/>
      <c r="K72" s="64"/>
      <c r="L72" s="64"/>
      <c r="M72" s="64"/>
      <c r="N72" s="64"/>
      <c r="O72" s="64"/>
      <c r="P72" s="64"/>
      <c r="Q72" s="64"/>
    </row>
    <row r="73" spans="1:17" x14ac:dyDescent="0.2">
      <c r="A73" s="67" t="s">
        <v>106</v>
      </c>
      <c r="B73" s="62" t="s">
        <v>122</v>
      </c>
      <c r="C73" s="65" t="s">
        <v>107</v>
      </c>
      <c r="D73" s="68" t="s">
        <v>103</v>
      </c>
      <c r="E73" s="69">
        <v>264</v>
      </c>
      <c r="F73" s="66"/>
      <c r="G73" s="64"/>
      <c r="H73" s="64"/>
      <c r="I73" s="64"/>
      <c r="J73" s="78"/>
      <c r="K73" s="64"/>
      <c r="L73" s="64"/>
      <c r="M73" s="64"/>
      <c r="N73" s="64"/>
      <c r="O73" s="64"/>
      <c r="P73" s="64"/>
      <c r="Q73" s="64"/>
    </row>
    <row r="74" spans="1:17" ht="60" x14ac:dyDescent="0.2">
      <c r="A74" s="67" t="s">
        <v>108</v>
      </c>
      <c r="B74" s="62" t="s">
        <v>122</v>
      </c>
      <c r="C74" s="65" t="s">
        <v>127</v>
      </c>
      <c r="D74" s="68" t="s">
        <v>103</v>
      </c>
      <c r="E74" s="101">
        <v>66</v>
      </c>
      <c r="F74" s="66"/>
      <c r="G74" s="64"/>
      <c r="H74" s="64"/>
      <c r="I74" s="64"/>
      <c r="J74" s="78"/>
      <c r="K74" s="64"/>
      <c r="L74" s="64"/>
      <c r="M74" s="64"/>
      <c r="N74" s="64"/>
      <c r="O74" s="64"/>
      <c r="P74" s="64"/>
      <c r="Q74" s="64"/>
    </row>
    <row r="75" spans="1:17" ht="60" x14ac:dyDescent="0.2">
      <c r="A75" s="67" t="s">
        <v>109</v>
      </c>
      <c r="B75" s="62" t="s">
        <v>122</v>
      </c>
      <c r="C75" s="65" t="s">
        <v>128</v>
      </c>
      <c r="D75" s="68" t="s">
        <v>103</v>
      </c>
      <c r="E75" s="102"/>
      <c r="F75" s="66"/>
      <c r="G75" s="64"/>
      <c r="H75" s="64"/>
      <c r="I75" s="64"/>
      <c r="J75" s="78"/>
      <c r="K75" s="64"/>
      <c r="L75" s="64"/>
      <c r="M75" s="64"/>
      <c r="N75" s="64"/>
      <c r="O75" s="64"/>
      <c r="P75" s="64"/>
      <c r="Q75" s="64"/>
    </row>
    <row r="76" spans="1:17" ht="24" x14ac:dyDescent="0.2">
      <c r="A76" s="67" t="s">
        <v>110</v>
      </c>
      <c r="B76" s="62" t="s">
        <v>122</v>
      </c>
      <c r="C76" s="65" t="s">
        <v>124</v>
      </c>
      <c r="D76" s="68" t="s">
        <v>103</v>
      </c>
      <c r="E76" s="69">
        <v>18</v>
      </c>
      <c r="F76" s="66"/>
      <c r="G76" s="64"/>
      <c r="H76" s="64"/>
      <c r="I76" s="64"/>
      <c r="J76" s="78"/>
      <c r="K76" s="64"/>
      <c r="L76" s="64"/>
      <c r="M76" s="64"/>
      <c r="N76" s="64"/>
      <c r="O76" s="64"/>
      <c r="P76" s="64"/>
      <c r="Q76" s="64"/>
    </row>
    <row r="77" spans="1:17" ht="14.45" customHeight="1" x14ac:dyDescent="0.2">
      <c r="A77" s="85" t="s">
        <v>48</v>
      </c>
      <c r="B77" s="86"/>
      <c r="C77" s="86"/>
      <c r="D77" s="86"/>
      <c r="E77" s="86"/>
      <c r="F77" s="86"/>
      <c r="G77" s="86"/>
      <c r="H77" s="86"/>
      <c r="I77" s="86"/>
      <c r="J77" s="63">
        <f>SUM(J67:J76)</f>
        <v>0</v>
      </c>
      <c r="K77" s="64"/>
      <c r="L77" s="64"/>
      <c r="M77" s="64"/>
      <c r="N77" s="64"/>
      <c r="O77" s="64"/>
      <c r="P77" s="64"/>
      <c r="Q77" s="64"/>
    </row>
    <row r="78" spans="1:17" ht="17.45" customHeight="1" x14ac:dyDescent="0.2">
      <c r="A78" s="87" t="s">
        <v>111</v>
      </c>
      <c r="B78" s="86"/>
      <c r="C78" s="86"/>
      <c r="D78" s="86"/>
      <c r="E78" s="86"/>
      <c r="F78" s="86"/>
      <c r="G78" s="86"/>
      <c r="H78" s="86"/>
      <c r="I78" s="86"/>
      <c r="J78" s="64"/>
      <c r="K78" s="64"/>
      <c r="L78" s="64"/>
      <c r="M78" s="64"/>
      <c r="N78" s="64"/>
      <c r="O78" s="64"/>
      <c r="P78" s="64"/>
      <c r="Q78" s="64"/>
    </row>
    <row r="79" spans="1:17" ht="14.45" customHeight="1" x14ac:dyDescent="0.2">
      <c r="A79" s="81" t="s">
        <v>118</v>
      </c>
      <c r="B79" s="82"/>
      <c r="C79" s="82"/>
      <c r="D79" s="36"/>
      <c r="E79" s="36"/>
      <c r="F79" s="36"/>
      <c r="G79" s="36"/>
      <c r="H79" s="36"/>
      <c r="I79" s="37"/>
      <c r="J79" s="35"/>
      <c r="K79" s="64"/>
      <c r="L79" s="64"/>
      <c r="M79" s="64"/>
      <c r="N79" s="64"/>
      <c r="O79" s="66"/>
      <c r="P79" s="64"/>
      <c r="Q79" s="66"/>
    </row>
    <row r="80" spans="1:17" ht="14.45" customHeight="1" x14ac:dyDescent="0.2">
      <c r="A80" s="83" t="s">
        <v>121</v>
      </c>
      <c r="B80" s="84"/>
      <c r="C80" s="84"/>
      <c r="D80" s="84"/>
      <c r="E80" s="84"/>
      <c r="F80" s="73"/>
      <c r="G80" s="73"/>
      <c r="H80" s="73"/>
      <c r="I80" s="74"/>
      <c r="J80" s="75">
        <f>J77*J79</f>
        <v>0</v>
      </c>
      <c r="K80" s="76"/>
      <c r="L80" s="76"/>
      <c r="M80" s="76"/>
      <c r="N80" s="76"/>
      <c r="O80" s="75"/>
      <c r="P80" s="76"/>
      <c r="Q80" s="75"/>
    </row>
    <row r="81" spans="1:17" ht="15" x14ac:dyDescent="0.2">
      <c r="A81" s="97" t="s">
        <v>112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4.45" customHeight="1" x14ac:dyDescent="0.2">
      <c r="A82" s="95" t="s">
        <v>52</v>
      </c>
      <c r="B82" s="96"/>
      <c r="C82" s="96"/>
      <c r="D82" s="96"/>
      <c r="E82" s="96"/>
      <c r="F82" s="96"/>
      <c r="G82" s="96"/>
      <c r="H82" s="96"/>
      <c r="I82" s="96"/>
      <c r="J82" s="77">
        <f>J80+J65+J42</f>
        <v>0</v>
      </c>
      <c r="K82" s="76"/>
      <c r="L82" s="76"/>
      <c r="M82" s="76"/>
      <c r="N82" s="76"/>
      <c r="O82" s="77"/>
      <c r="P82" s="76"/>
      <c r="Q82" s="77"/>
    </row>
    <row r="83" spans="1:17" ht="14.45" customHeight="1" x14ac:dyDescent="0.2">
      <c r="A83" s="93" t="s">
        <v>113</v>
      </c>
      <c r="B83" s="94"/>
      <c r="C83" s="94"/>
      <c r="D83" s="94"/>
      <c r="E83" s="94"/>
      <c r="F83" s="94"/>
      <c r="G83" s="94"/>
      <c r="H83" s="94"/>
      <c r="I83" s="94"/>
      <c r="J83" s="77">
        <f>J82*1.2</f>
        <v>0</v>
      </c>
      <c r="K83" s="76"/>
      <c r="L83" s="76"/>
      <c r="M83" s="76"/>
      <c r="N83" s="76"/>
      <c r="O83" s="76"/>
      <c r="P83" s="76"/>
      <c r="Q83" s="76"/>
    </row>
    <row r="84" spans="1:17" ht="15" x14ac:dyDescent="0.2">
      <c r="A84" s="95" t="s">
        <v>114</v>
      </c>
      <c r="B84" s="94"/>
      <c r="C84" s="94"/>
      <c r="D84" s="94"/>
      <c r="E84" s="94"/>
      <c r="F84" s="94"/>
      <c r="G84" s="94"/>
      <c r="H84" s="94"/>
      <c r="I84" s="94"/>
      <c r="J84" s="75">
        <f>J82+J83</f>
        <v>0</v>
      </c>
      <c r="K84" s="76"/>
      <c r="L84" s="76"/>
      <c r="M84" s="76"/>
      <c r="N84" s="76"/>
      <c r="O84" s="75"/>
      <c r="P84" s="76"/>
      <c r="Q84" s="75"/>
    </row>
    <row r="85" spans="1:17" x14ac:dyDescent="0.2">
      <c r="D85" s="70"/>
    </row>
    <row r="86" spans="1:17" x14ac:dyDescent="0.2">
      <c r="D86" s="70"/>
    </row>
    <row r="87" spans="1:17" ht="14.45" customHeight="1" x14ac:dyDescent="0.2">
      <c r="A87" s="99" t="s">
        <v>129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13.15" customHeight="1" x14ac:dyDescent="0.2">
      <c r="A88" s="91" t="s">
        <v>115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x14ac:dyDescent="0.2">
      <c r="D89" s="70"/>
    </row>
    <row r="90" spans="1:17" ht="14.45" customHeight="1" x14ac:dyDescent="0.2">
      <c r="A90" s="99" t="s">
        <v>130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x14ac:dyDescent="0.2">
      <c r="A91" s="91" t="s">
        <v>115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</sheetData>
  <mergeCells count="66">
    <mergeCell ref="A6:Q6"/>
    <mergeCell ref="D15:Q15"/>
    <mergeCell ref="J16:K16"/>
    <mergeCell ref="J17:K17"/>
    <mergeCell ref="D12:O12"/>
    <mergeCell ref="N22:N24"/>
    <mergeCell ref="O22:O24"/>
    <mergeCell ref="P22:P24"/>
    <mergeCell ref="Q22:Q24"/>
    <mergeCell ref="F23:F24"/>
    <mergeCell ref="G23:I23"/>
    <mergeCell ref="J23:J24"/>
    <mergeCell ref="K23:M23"/>
    <mergeCell ref="F22:I22"/>
    <mergeCell ref="J22:M22"/>
    <mergeCell ref="A32:I32"/>
    <mergeCell ref="A22:A24"/>
    <mergeCell ref="B22:B24"/>
    <mergeCell ref="C22:C24"/>
    <mergeCell ref="D22:D24"/>
    <mergeCell ref="E22:E24"/>
    <mergeCell ref="A56:I56"/>
    <mergeCell ref="A57:I57"/>
    <mergeCell ref="A58:I58"/>
    <mergeCell ref="A43:Q43"/>
    <mergeCell ref="A52:I52"/>
    <mergeCell ref="A53:I53"/>
    <mergeCell ref="A54:I54"/>
    <mergeCell ref="A55:I55"/>
    <mergeCell ref="A64:C64"/>
    <mergeCell ref="A65:E65"/>
    <mergeCell ref="A59:I59"/>
    <mergeCell ref="A60:I60"/>
    <mergeCell ref="A61:I61"/>
    <mergeCell ref="A62:I62"/>
    <mergeCell ref="A63:I63"/>
    <mergeCell ref="A79:C79"/>
    <mergeCell ref="A80:E80"/>
    <mergeCell ref="A66:Q66"/>
    <mergeCell ref="A77:I77"/>
    <mergeCell ref="A78:I78"/>
    <mergeCell ref="E74:E75"/>
    <mergeCell ref="A91:Q91"/>
    <mergeCell ref="A83:I83"/>
    <mergeCell ref="A84:I84"/>
    <mergeCell ref="A82:I82"/>
    <mergeCell ref="A81:Q81"/>
    <mergeCell ref="A88:Q88"/>
    <mergeCell ref="A90:Q90"/>
    <mergeCell ref="A87:Q87"/>
    <mergeCell ref="K2:Q2"/>
    <mergeCell ref="K4:Q4"/>
    <mergeCell ref="A41:C41"/>
    <mergeCell ref="A42:E42"/>
    <mergeCell ref="A36:I36"/>
    <mergeCell ref="A37:I37"/>
    <mergeCell ref="A38:I38"/>
    <mergeCell ref="A39:I39"/>
    <mergeCell ref="A40:I40"/>
    <mergeCell ref="A33:I33"/>
    <mergeCell ref="A34:I34"/>
    <mergeCell ref="A35:I35"/>
    <mergeCell ref="J18:K18"/>
    <mergeCell ref="A26:Q26"/>
    <mergeCell ref="A30:I30"/>
    <mergeCell ref="A31:I31"/>
  </mergeCells>
  <pageMargins left="0.23622047244094491" right="0" top="0.39370078740157483" bottom="0.39370078740157483" header="0.19685039370078741" footer="0.19685039370078741"/>
  <pageSetup paperSize="9" scale="91" fitToHeight="0" orientation="landscape" r:id="rId1"/>
  <headerFooter alignWithMargins="0">
    <oddHeader>&amp;LГРАНД-Смета 2020&amp;C16.04.2020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17 граф</vt:lpstr>
      <vt:lpstr>'ЛСР 17 граф'!Print_Titles</vt:lpstr>
      <vt:lpstr>'ЛСР 17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Bystrova.OV</cp:lastModifiedBy>
  <cp:lastPrinted>2018-11-22T12:56:26Z</cp:lastPrinted>
  <dcterms:created xsi:type="dcterms:W3CDTF">2012-09-25T04:33:48Z</dcterms:created>
  <dcterms:modified xsi:type="dcterms:W3CDTF">2020-06-08T15:23:58Z</dcterms:modified>
</cp:coreProperties>
</file>