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КП" sheetId="1" r:id="rId1"/>
  </sheets>
  <definedNames/>
  <calcPr fullCalcOnLoad="1" fullPrecision="0"/>
</workbook>
</file>

<file path=xl/sharedStrings.xml><?xml version="1.0" encoding="utf-8"?>
<sst xmlns="http://schemas.openxmlformats.org/spreadsheetml/2006/main" count="183" uniqueCount="87">
  <si>
    <t>№</t>
  </si>
  <si>
    <t>Кол-во</t>
  </si>
  <si>
    <t>Ед. изм.</t>
  </si>
  <si>
    <t>Наименование предмета договора</t>
  </si>
  <si>
    <t>Реестровый номер процедуры:</t>
  </si>
  <si>
    <t>11-АИ</t>
  </si>
  <si>
    <t>Производитель</t>
  </si>
  <si>
    <t>Подвесная двухполосная акустическая система, НЧ: 6,5", ВЧ: 1". Мощность (100В): 60-30-15-7,5 Вт. Max SPL (@16 Ом): 101 дБ. Диаграмма направленности (ГхВ): 115х115 гр. Цвет: Черный. Комплектуется шлейфом для подвески, состоящим из двойного троса с карабинами и регулировочными зажимами Gripple™, а также акустического кабеля в общей изолирующей оболочке, длиной 3,5 метра.</t>
  </si>
  <si>
    <t xml:space="preserve">Четырехканальный трансляционный усилитель с DSP. Опционально предусмотрена установка карты интерфейса DANTE. Мощность (@100В): 4 x 600 Вт. </t>
  </si>
  <si>
    <t>Четырехканальный трансляционный усилитель с DSP. Опционально предусмотрена установка карты интерфейса DANTE. Мощность (@100В): 4 x 480 Вт.</t>
  </si>
  <si>
    <t>Сетевой интерфейс протокола DANTE и удаленного управления, для установки в усилители линейки PMQ</t>
  </si>
  <si>
    <t xml:space="preserve">Профессиональная модульная звуковая система с четырьмя слотами для установки интерфейсных карт SourceCon. </t>
  </si>
  <si>
    <t>SourceCon модуль профессионального проигрывателя звуковых файлов, с активацией сухими контактами и по календарю до 50 событий.</t>
  </si>
  <si>
    <t>SourceCon модуль профессионального проигрывателя интернет радиостанций.</t>
  </si>
  <si>
    <t>Cенсорная панель управления c OLED дисплеем. Врезной монтаж. Регулировка громкости и выбор каналов. С поддержкой PoE+</t>
  </si>
  <si>
    <t>Dante AVIO Analog Input 2x0 адаптер для подключения к аудиосети Dante, 2 аналоговых линейных входа</t>
  </si>
  <si>
    <t>Управляемый коммутатор уровня L2+ с поддержкой PoE 802.3af/at, 8 портов 10/100/1000BASE-T, 2 порта комбо 1000BASE-T\SFP, 4K VLAN</t>
  </si>
  <si>
    <t xml:space="preserve">Панель подключения без пайки XLR-F размера D стандарта 45х45 мм. </t>
  </si>
  <si>
    <t xml:space="preserve">Установочная рамка для двух модулей 45 x 45 мм. </t>
  </si>
  <si>
    <t>Кабель витая пара экранированная FTP (F/UTP), категория 6, 4 пары (23 AWG), бухта (305 м)</t>
  </si>
  <si>
    <t>Коннектор RJ-45 под витую пару, категория 6/7, экранированный, универсальный (для одножильного и многожильного кабеля) для проводников с толщиной по изоляции до 1,05 мм</t>
  </si>
  <si>
    <t>Изолирующий колпачок для разъемов RJ-45, оранжевый, d-8 мм</t>
  </si>
  <si>
    <t>Акустический кабель 2х1,0 мм², не распространяющий горение</t>
  </si>
  <si>
    <t>Разъем XLR кабельный, 3 контакта, штекер</t>
  </si>
  <si>
    <t>Блок розеток Rem-16 с выкл., 8 Schuko, 16A, алюм., 19", шнур 1,8 м.</t>
  </si>
  <si>
    <t>Подрозеточная коробка для полых стен, глубиной 60мм</t>
  </si>
  <si>
    <t>Соединитель для подрозеточной коробки для полых стен, глубиной 60 мм</t>
  </si>
  <si>
    <t xml:space="preserve">Стальной трос DIN 3055, 3 мм, оцинкованный, 200 м </t>
  </si>
  <si>
    <t>Тросорез 200мм, 3мм</t>
  </si>
  <si>
    <t>Зажим для троса 3мм 2шт</t>
  </si>
  <si>
    <t xml:space="preserve">Коуш DIN6899 М5/4мм 4 шт., подвес </t>
  </si>
  <si>
    <t>Шуруп с кольцом 4х40 с универсальным дюбелем 6х36 2 шт</t>
  </si>
  <si>
    <t>Стяжка нейлоновая неоткрывающаяся 430 x 4,8 мм, черная (100 шт.)</t>
  </si>
  <si>
    <t>Audac или аналог</t>
  </si>
  <si>
    <t xml:space="preserve">Профессиональный симметричный кабель для передачи аналоговых аудиосигналов, не поддерживает горение </t>
  </si>
  <si>
    <t>Biamp или аналог</t>
  </si>
  <si>
    <t>Audinate или аналог</t>
  </si>
  <si>
    <t>Qtech или аналог</t>
  </si>
  <si>
    <t>Cabeus или аналог</t>
  </si>
  <si>
    <t>Родис или аналог</t>
  </si>
  <si>
    <t>Tasker или аналог</t>
  </si>
  <si>
    <t>AVClink или аналог</t>
  </si>
  <si>
    <t>ЦМО или аналог</t>
  </si>
  <si>
    <t>ДКС или аналог</t>
  </si>
  <si>
    <t>МЕТАЛЛСЕРВИС или аналог</t>
  </si>
  <si>
    <t>КОБАЛЬТ или аналог</t>
  </si>
  <si>
    <t>Tech-Krep или аналог</t>
  </si>
  <si>
    <t>Госкреп или аналог</t>
  </si>
  <si>
    <t>Hyperline или аналог</t>
  </si>
  <si>
    <t>шт.</t>
  </si>
  <si>
    <t>шт</t>
  </si>
  <si>
    <t>комплекс</t>
  </si>
  <si>
    <t>Х</t>
  </si>
  <si>
    <t>х</t>
  </si>
  <si>
    <t xml:space="preserve"> Цена, руб. 
с НДС 20%</t>
  </si>
  <si>
    <t xml:space="preserve"> Сумма, руб. 
с НДС 20%</t>
  </si>
  <si>
    <t xml:space="preserve">Подвесная двухполосная акустическая система, НЧ: 6,5", ВЧ: 1". Мощность (100В): 60-30-15-7,5 Вт. Max SPL (@16 Ом): 101 дБ. Диаграмма направленности (ГхВ): 115х115 гр. Цвет: Черный. Комплектуется шлейфом для подвески, состоящим из двойного троса с карабинами и регулировочными зажимами Gripple™, а также акустического кабеля в общей изолирующей оболочке, длиной 3,5 метра. </t>
  </si>
  <si>
    <t>или предложить аналог</t>
  </si>
  <si>
    <t>в том числе НДС 20%</t>
  </si>
  <si>
    <t xml:space="preserve">       __________________            ________________</t>
  </si>
  <si>
    <t>_______________________________</t>
  </si>
  <si>
    <r>
      <t xml:space="preserve">            </t>
    </r>
    <r>
      <rPr>
        <vertAlign val="superscript"/>
        <sz val="12"/>
        <color indexed="17"/>
        <rFont val="Arial"/>
        <family val="2"/>
      </rPr>
      <t>(подпись)</t>
    </r>
  </si>
  <si>
    <t>(Ф.И.О.)</t>
  </si>
  <si>
    <t>уполномоченный представитель участника</t>
  </si>
  <si>
    <t>М.П.</t>
  </si>
  <si>
    <t>Наименование участника</t>
  </si>
  <si>
    <t>Начальная максимальная цена, руб. с НДС 20%
(не более)</t>
  </si>
  <si>
    <t>Комплекс работ по проектированию, поставке, монтажу и пуско-наладке системы фонового озвучивания основных зон этажей № 3, 3А, 5 и зон Fonbet и G-Drive Многофункционального спортивного комплекса «G-Drive Арена», расположенного по адресу: г. Омск, ул. Лукашевича д.35 для ООО «Арена»</t>
  </si>
  <si>
    <t>КОММЕРЧЕСКОЕ ПРЕДЛОЖЕНИЕ</t>
  </si>
  <si>
    <t>усл.ед</t>
  </si>
  <si>
    <t>усл. ед.</t>
  </si>
  <si>
    <t>Итого (работы), руб. с НДС 20%:</t>
  </si>
  <si>
    <t>ИТОГО (оборудование + работы), руб. с НДС 20%</t>
  </si>
  <si>
    <t>ИТОГО (оборудование + работы), руб. без НДС</t>
  </si>
  <si>
    <t>Участник /</t>
  </si>
  <si>
    <t>Пуско-наладочные работы аудио, видео оборудования и систем управления. Программирование комплекса, создание дизайн-проекта для программы управления</t>
  </si>
  <si>
    <r>
      <t xml:space="preserve">Выпуск Рабочей документации в составе:
</t>
    </r>
    <r>
      <rPr>
        <sz val="10"/>
        <rFont val="Arial"/>
        <family val="2"/>
      </rPr>
      <t>Структурная схема
Расстановка оборудования
Фасады шкафов
Схемы коммутации
Кабельные трассы
Кабельный журнал
Задание на электропитание
Задание СКС
Общестроительное задание
Спецификация</t>
    </r>
  </si>
  <si>
    <t>Монтажные работы в составе: Прокладка магистральных кабельных трасс и кабеленесущих систем, биркование трасс. Оконечивание кабельных магистральных трасс. Монтаж и расключение оборудования. Проектная маркировка</t>
  </si>
  <si>
    <t>Кабель и расходные материалы</t>
  </si>
  <si>
    <t>Итого оборудование с НДС 20%:</t>
  </si>
  <si>
    <t>Оборудование зон Fonbet и G-Drive</t>
  </si>
  <si>
    <t>Оборудование основных зон этажей 3, 3А, 5</t>
  </si>
  <si>
    <t>УКАЗАТЬ НАИМЕНОВАНИЕ, 
ИНН</t>
  </si>
  <si>
    <r>
      <t xml:space="preserve">Наименование закупки: </t>
    </r>
    <r>
      <rPr>
        <sz val="11"/>
        <rFont val="Arial"/>
        <family val="2"/>
      </rPr>
      <t>Открытый отбор организации, способной выполнить комплекс работ по проектированию, поставке, монтажу и пуско-наладке системы фонового озвучивания основных зон этажей № 3, 3А, 5 и зон Fonbet и G-Drive Многофункционального спортивного комплекса «G-Drive Арена», расположенного по адресу: г. Омск, ул. Лукашевича д.35 для ООО «Арена»</t>
    </r>
  </si>
  <si>
    <t>м</t>
  </si>
  <si>
    <r>
      <t xml:space="preserve">Подготовка Исполнительной документации в составе:
</t>
    </r>
    <r>
      <rPr>
        <sz val="10"/>
        <rFont val="Arial"/>
        <family val="2"/>
      </rPr>
      <t>Общие данные
Структурная схема
Расстановка оборудования
Чертежи установки технических средств
Фасады шкафов
Схемы коммутации
Кабельные трассы
Кабельный журнал
Задание на электропитание
Задание СКС
Общестроительное задание
Спецификация
Инструкция пользователя
ПМИ</t>
    </r>
  </si>
  <si>
    <t xml:space="preserve">В рамках отбора Участник формирует коммерческое предложение, основываясь на Техническом задании отбор, проекте договора, иной сопроводительной документации, исходя из опыта реализации аналогичных проектов. Общая стоимость предложения Участника не должна пре-вышать стоимость НМЦ.  В рамках проведения отбора Участник предоставляет заполненную форму Коммерческого предложения, в которой детально указывает стоимость оборудования. Стоимость РД, ИД, монтажных работ и ПНР указывается укрупненно. Организатор отбора оставляет за собой право запросить калькуляцию / детализацию/ сметные расчеты в качестве подтверждение расчета стоимости по каждому разделу КП. При заключении договора с побе-дителем отбора оформляются детализированные расчетные документы (сметы и проч.) в каче-стве подтверждения произведенных расчетов. 
Кол-во оборудования в форме КП указано ориентировочное и может быть изменено в соответ-ствии с предлагаемым Участником отбора техническим решением.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</si>
</sst>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00"/>
    <numFmt numFmtId="190" formatCode="#,##0.00\ \р\."/>
    <numFmt numFmtId="191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2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70C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vertAlign val="superscript"/>
      <sz val="12"/>
      <color rgb="FFC00000"/>
      <name val="Arial"/>
      <family val="2"/>
    </font>
    <font>
      <vertAlign val="superscript"/>
      <sz val="12"/>
      <color rgb="FF00B05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81" fontId="3" fillId="0" borderId="0" xfId="60" applyFont="1" applyAlignment="1">
      <alignment/>
    </xf>
    <xf numFmtId="181" fontId="4" fillId="0" borderId="0" xfId="60" applyFont="1" applyAlignment="1">
      <alignment/>
    </xf>
    <xf numFmtId="181" fontId="3" fillId="0" borderId="0" xfId="6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7" fillId="32" borderId="10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81" fontId="65" fillId="0" borderId="10" xfId="6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7" fillId="32" borderId="20" xfId="0" applyFont="1" applyFill="1" applyBorder="1" applyAlignment="1">
      <alignment horizontal="center" vertical="center" wrapText="1"/>
    </xf>
    <xf numFmtId="0" fontId="67" fillId="32" borderId="21" xfId="0" applyFont="1" applyFill="1" applyBorder="1" applyAlignment="1">
      <alignment horizontal="center" vertical="center" wrapText="1"/>
    </xf>
    <xf numFmtId="0" fontId="67" fillId="32" borderId="22" xfId="0" applyFont="1" applyFill="1" applyBorder="1" applyAlignment="1">
      <alignment horizontal="center" vertical="center" wrapText="1"/>
    </xf>
    <xf numFmtId="181" fontId="67" fillId="0" borderId="10" xfId="60" applyFont="1" applyBorder="1" applyAlignment="1">
      <alignment horizontal="center" vertical="center"/>
    </xf>
    <xf numFmtId="181" fontId="67" fillId="32" borderId="10" xfId="60" applyFont="1" applyFill="1" applyBorder="1" applyAlignment="1">
      <alignment horizontal="center" vertical="center"/>
    </xf>
    <xf numFmtId="181" fontId="68" fillId="0" borderId="10" xfId="60" applyFont="1" applyBorder="1" applyAlignment="1">
      <alignment horizontal="center" vertical="center"/>
    </xf>
    <xf numFmtId="181" fontId="67" fillId="0" borderId="10" xfId="60" applyFont="1" applyBorder="1" applyAlignment="1">
      <alignment horizontal="right" vertical="center"/>
    </xf>
    <xf numFmtId="181" fontId="67" fillId="32" borderId="10" xfId="60" applyFont="1" applyFill="1" applyBorder="1" applyAlignment="1">
      <alignment horizontal="right" vertical="center"/>
    </xf>
    <xf numFmtId="4" fontId="67" fillId="6" borderId="1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80" zoomScaleNormal="80" zoomScaleSheetLayoutView="80" workbookViewId="0" topLeftCell="A1">
      <selection activeCell="A4" sqref="A4:H4"/>
    </sheetView>
  </sheetViews>
  <sheetFormatPr defaultColWidth="9.140625" defaultRowHeight="15"/>
  <cols>
    <col min="1" max="1" width="3.8515625" style="2" bestFit="1" customWidth="1"/>
    <col min="2" max="2" width="84.7109375" style="2" customWidth="1"/>
    <col min="3" max="3" width="24.8515625" style="2" customWidth="1"/>
    <col min="4" max="4" width="19.7109375" style="2" customWidth="1"/>
    <col min="5" max="5" width="12.421875" style="2" customWidth="1"/>
    <col min="6" max="6" width="15.140625" style="2" customWidth="1"/>
    <col min="7" max="7" width="30.00390625" style="2" customWidth="1"/>
    <col min="8" max="8" width="42.57421875" style="2" customWidth="1"/>
    <col min="9" max="9" width="22.00390625" style="6" customWidth="1"/>
    <col min="10" max="11" width="13.8515625" style="2" bestFit="1" customWidth="1"/>
    <col min="12" max="16384" width="9.140625" style="2" customWidth="1"/>
  </cols>
  <sheetData>
    <row r="1" spans="1:8" ht="12.75">
      <c r="A1" s="78"/>
      <c r="B1" s="78"/>
      <c r="C1" s="78"/>
      <c r="D1" s="78"/>
      <c r="E1" s="78"/>
      <c r="F1" s="78"/>
      <c r="G1" s="78"/>
      <c r="H1" s="78"/>
    </row>
    <row r="2" spans="1:8" ht="12.75">
      <c r="A2" s="80"/>
      <c r="B2" s="80"/>
      <c r="C2" s="80"/>
      <c r="D2" s="80"/>
      <c r="E2" s="80"/>
      <c r="F2" s="80"/>
      <c r="G2" s="80"/>
      <c r="H2" s="80"/>
    </row>
    <row r="3" spans="1:8" ht="22.5" customHeight="1">
      <c r="A3" s="81" t="s">
        <v>68</v>
      </c>
      <c r="B3" s="81"/>
      <c r="C3" s="81"/>
      <c r="D3" s="81"/>
      <c r="E3" s="81"/>
      <c r="F3" s="81"/>
      <c r="G3" s="81"/>
      <c r="H3" s="81"/>
    </row>
    <row r="4" spans="1:9" s="1" customFormat="1" ht="32.25" customHeight="1">
      <c r="A4" s="85" t="s">
        <v>83</v>
      </c>
      <c r="B4" s="85"/>
      <c r="C4" s="85"/>
      <c r="D4" s="85"/>
      <c r="E4" s="85"/>
      <c r="F4" s="85"/>
      <c r="G4" s="85"/>
      <c r="H4" s="85"/>
      <c r="I4" s="7"/>
    </row>
    <row r="5" spans="1:9" s="1" customFormat="1" ht="24" customHeight="1">
      <c r="A5" s="67" t="s">
        <v>4</v>
      </c>
      <c r="B5" s="67"/>
      <c r="C5" s="9"/>
      <c r="D5" s="9"/>
      <c r="E5" s="66" t="s">
        <v>5</v>
      </c>
      <c r="F5" s="66"/>
      <c r="G5" s="66"/>
      <c r="H5" s="66"/>
      <c r="I5" s="7"/>
    </row>
    <row r="6" spans="1:8" ht="24.75" customHeight="1">
      <c r="A6" s="79"/>
      <c r="B6" s="79"/>
      <c r="C6" s="79"/>
      <c r="D6" s="79"/>
      <c r="E6" s="79"/>
      <c r="F6" s="79"/>
      <c r="G6" s="79"/>
      <c r="H6" s="79"/>
    </row>
    <row r="7" spans="1:9" s="3" customFormat="1" ht="12.75" customHeight="1">
      <c r="A7" s="62" t="s">
        <v>0</v>
      </c>
      <c r="B7" s="70" t="s">
        <v>3</v>
      </c>
      <c r="C7" s="71"/>
      <c r="D7" s="82" t="s">
        <v>6</v>
      </c>
      <c r="E7" s="62" t="s">
        <v>2</v>
      </c>
      <c r="F7" s="62" t="s">
        <v>1</v>
      </c>
      <c r="G7" s="68" t="s">
        <v>65</v>
      </c>
      <c r="H7" s="69"/>
      <c r="I7" s="86" t="s">
        <v>66</v>
      </c>
    </row>
    <row r="8" spans="1:9" ht="27.75" customHeight="1">
      <c r="A8" s="62"/>
      <c r="B8" s="72"/>
      <c r="C8" s="73"/>
      <c r="D8" s="83"/>
      <c r="E8" s="62"/>
      <c r="F8" s="62"/>
      <c r="G8" s="76" t="s">
        <v>82</v>
      </c>
      <c r="H8" s="77"/>
      <c r="I8" s="87"/>
    </row>
    <row r="9" spans="1:9" ht="42.75" customHeight="1">
      <c r="A9" s="62"/>
      <c r="B9" s="74"/>
      <c r="C9" s="75"/>
      <c r="D9" s="84"/>
      <c r="E9" s="62"/>
      <c r="F9" s="62"/>
      <c r="G9" s="43" t="s">
        <v>54</v>
      </c>
      <c r="H9" s="43" t="s">
        <v>55</v>
      </c>
      <c r="I9" s="88"/>
    </row>
    <row r="10" spans="1:9" ht="66" customHeight="1">
      <c r="A10" s="47" t="s">
        <v>67</v>
      </c>
      <c r="B10" s="48"/>
      <c r="C10" s="48"/>
      <c r="D10" s="48"/>
      <c r="E10" s="48"/>
      <c r="F10" s="49"/>
      <c r="G10" s="10" t="s">
        <v>53</v>
      </c>
      <c r="H10" s="22">
        <f>H53+H48</f>
        <v>0</v>
      </c>
      <c r="I10" s="89">
        <v>12931111</v>
      </c>
    </row>
    <row r="11" spans="1:9" ht="17.25" customHeight="1">
      <c r="A11" s="50" t="s">
        <v>81</v>
      </c>
      <c r="B11" s="51"/>
      <c r="C11" s="51"/>
      <c r="D11" s="51"/>
      <c r="E11" s="51"/>
      <c r="F11" s="52"/>
      <c r="G11" s="19" t="s">
        <v>52</v>
      </c>
      <c r="H11" s="18">
        <f>SUM(H12:H23)</f>
        <v>0</v>
      </c>
      <c r="I11" s="90">
        <v>7517667.32</v>
      </c>
    </row>
    <row r="12" spans="1:9" ht="75.75" customHeight="1">
      <c r="A12" s="24">
        <v>1</v>
      </c>
      <c r="B12" s="25" t="s">
        <v>56</v>
      </c>
      <c r="C12" s="27" t="s">
        <v>57</v>
      </c>
      <c r="D12" s="26" t="s">
        <v>33</v>
      </c>
      <c r="E12" s="24" t="s">
        <v>49</v>
      </c>
      <c r="F12" s="24">
        <v>144</v>
      </c>
      <c r="G12" s="11"/>
      <c r="H12" s="11">
        <f>F12*G12</f>
        <v>0</v>
      </c>
      <c r="I12" s="42"/>
    </row>
    <row r="13" spans="1:9" ht="25.5">
      <c r="A13" s="24">
        <v>2</v>
      </c>
      <c r="B13" s="25" t="s">
        <v>8</v>
      </c>
      <c r="C13" s="27" t="s">
        <v>57</v>
      </c>
      <c r="D13" s="26" t="s">
        <v>33</v>
      </c>
      <c r="E13" s="24" t="s">
        <v>49</v>
      </c>
      <c r="F13" s="24">
        <v>2</v>
      </c>
      <c r="G13" s="11"/>
      <c r="H13" s="11">
        <f aca="true" t="shared" si="0" ref="H13:H23">F13*G13</f>
        <v>0</v>
      </c>
      <c r="I13" s="42"/>
    </row>
    <row r="14" spans="1:9" ht="25.5">
      <c r="A14" s="24">
        <v>3</v>
      </c>
      <c r="B14" s="25" t="s">
        <v>9</v>
      </c>
      <c r="C14" s="27" t="s">
        <v>57</v>
      </c>
      <c r="D14" s="26" t="s">
        <v>33</v>
      </c>
      <c r="E14" s="24" t="s">
        <v>49</v>
      </c>
      <c r="F14" s="24">
        <v>2</v>
      </c>
      <c r="G14" s="11"/>
      <c r="H14" s="11">
        <f t="shared" si="0"/>
        <v>0</v>
      </c>
      <c r="I14" s="42"/>
    </row>
    <row r="15" spans="1:9" ht="25.5">
      <c r="A15" s="24">
        <v>4</v>
      </c>
      <c r="B15" s="25" t="s">
        <v>10</v>
      </c>
      <c r="C15" s="27" t="s">
        <v>57</v>
      </c>
      <c r="D15" s="26" t="s">
        <v>33</v>
      </c>
      <c r="E15" s="24" t="s">
        <v>49</v>
      </c>
      <c r="F15" s="24">
        <v>4</v>
      </c>
      <c r="G15" s="11"/>
      <c r="H15" s="11">
        <f t="shared" si="0"/>
        <v>0</v>
      </c>
      <c r="I15" s="42"/>
    </row>
    <row r="16" spans="1:9" ht="25.5">
      <c r="A16" s="24">
        <v>5</v>
      </c>
      <c r="B16" s="25" t="s">
        <v>11</v>
      </c>
      <c r="C16" s="27" t="s">
        <v>57</v>
      </c>
      <c r="D16" s="26" t="s">
        <v>33</v>
      </c>
      <c r="E16" s="24" t="s">
        <v>49</v>
      </c>
      <c r="F16" s="24">
        <v>1</v>
      </c>
      <c r="G16" s="11"/>
      <c r="H16" s="11">
        <f t="shared" si="0"/>
        <v>0</v>
      </c>
      <c r="I16" s="42"/>
    </row>
    <row r="17" spans="1:9" ht="25.5">
      <c r="A17" s="24">
        <v>6</v>
      </c>
      <c r="B17" s="25" t="s">
        <v>12</v>
      </c>
      <c r="C17" s="27" t="s">
        <v>57</v>
      </c>
      <c r="D17" s="26" t="s">
        <v>33</v>
      </c>
      <c r="E17" s="24" t="s">
        <v>49</v>
      </c>
      <c r="F17" s="24">
        <v>1</v>
      </c>
      <c r="G17" s="11"/>
      <c r="H17" s="11">
        <f t="shared" si="0"/>
        <v>0</v>
      </c>
      <c r="I17" s="42"/>
    </row>
    <row r="18" spans="1:9" ht="12.75">
      <c r="A18" s="24">
        <v>7</v>
      </c>
      <c r="B18" s="25" t="s">
        <v>13</v>
      </c>
      <c r="C18" s="27" t="s">
        <v>57</v>
      </c>
      <c r="D18" s="26" t="s">
        <v>33</v>
      </c>
      <c r="E18" s="24" t="s">
        <v>49</v>
      </c>
      <c r="F18" s="24">
        <v>1</v>
      </c>
      <c r="G18" s="11"/>
      <c r="H18" s="11">
        <f t="shared" si="0"/>
        <v>0</v>
      </c>
      <c r="I18" s="42"/>
    </row>
    <row r="19" spans="1:9" ht="25.5">
      <c r="A19" s="24">
        <v>8</v>
      </c>
      <c r="B19" s="25" t="s">
        <v>14</v>
      </c>
      <c r="C19" s="27" t="s">
        <v>57</v>
      </c>
      <c r="D19" s="26" t="s">
        <v>35</v>
      </c>
      <c r="E19" s="24" t="s">
        <v>49</v>
      </c>
      <c r="F19" s="24">
        <v>3</v>
      </c>
      <c r="G19" s="11"/>
      <c r="H19" s="11">
        <f t="shared" si="0"/>
        <v>0</v>
      </c>
      <c r="I19" s="42"/>
    </row>
    <row r="20" spans="1:9" ht="25.5">
      <c r="A20" s="24">
        <v>9</v>
      </c>
      <c r="B20" s="25" t="s">
        <v>15</v>
      </c>
      <c r="C20" s="27" t="s">
        <v>57</v>
      </c>
      <c r="D20" s="26" t="s">
        <v>36</v>
      </c>
      <c r="E20" s="24" t="s">
        <v>49</v>
      </c>
      <c r="F20" s="24">
        <v>3</v>
      </c>
      <c r="G20" s="11"/>
      <c r="H20" s="11">
        <f t="shared" si="0"/>
        <v>0</v>
      </c>
      <c r="I20" s="42"/>
    </row>
    <row r="21" spans="1:9" ht="25.5">
      <c r="A21" s="24">
        <v>10</v>
      </c>
      <c r="B21" s="25" t="s">
        <v>16</v>
      </c>
      <c r="C21" s="27" t="s">
        <v>57</v>
      </c>
      <c r="D21" s="26" t="s">
        <v>37</v>
      </c>
      <c r="E21" s="24" t="s">
        <v>49</v>
      </c>
      <c r="F21" s="24">
        <v>1</v>
      </c>
      <c r="G21" s="11"/>
      <c r="H21" s="11">
        <f t="shared" si="0"/>
        <v>0</v>
      </c>
      <c r="I21" s="42"/>
    </row>
    <row r="22" spans="1:9" ht="25.5">
      <c r="A22" s="24">
        <v>11</v>
      </c>
      <c r="B22" s="25" t="s">
        <v>17</v>
      </c>
      <c r="C22" s="27" t="s">
        <v>57</v>
      </c>
      <c r="D22" s="26" t="s">
        <v>36</v>
      </c>
      <c r="E22" s="24" t="s">
        <v>49</v>
      </c>
      <c r="F22" s="24">
        <v>6</v>
      </c>
      <c r="G22" s="11"/>
      <c r="H22" s="11">
        <f t="shared" si="0"/>
        <v>0</v>
      </c>
      <c r="I22" s="42"/>
    </row>
    <row r="23" spans="1:9" ht="25.5">
      <c r="A23" s="24">
        <v>12</v>
      </c>
      <c r="B23" s="25" t="s">
        <v>18</v>
      </c>
      <c r="C23" s="27" t="s">
        <v>57</v>
      </c>
      <c r="D23" s="26" t="s">
        <v>36</v>
      </c>
      <c r="E23" s="24" t="s">
        <v>49</v>
      </c>
      <c r="F23" s="24">
        <v>3</v>
      </c>
      <c r="G23" s="11"/>
      <c r="H23" s="11">
        <f t="shared" si="0"/>
        <v>0</v>
      </c>
      <c r="I23" s="42"/>
    </row>
    <row r="24" spans="1:9" ht="20.25" customHeight="1">
      <c r="A24" s="53" t="s">
        <v>80</v>
      </c>
      <c r="B24" s="54"/>
      <c r="C24" s="54"/>
      <c r="D24" s="54"/>
      <c r="E24" s="54"/>
      <c r="F24" s="55"/>
      <c r="G24" s="19" t="s">
        <v>52</v>
      </c>
      <c r="H24" s="21">
        <f>SUM(H25:H31)</f>
        <v>0</v>
      </c>
      <c r="I24" s="90">
        <v>1263671.01</v>
      </c>
    </row>
    <row r="25" spans="1:9" ht="63.75">
      <c r="A25" s="24">
        <v>13</v>
      </c>
      <c r="B25" s="25" t="s">
        <v>7</v>
      </c>
      <c r="C25" s="27" t="s">
        <v>57</v>
      </c>
      <c r="D25" s="24" t="s">
        <v>33</v>
      </c>
      <c r="E25" s="24" t="s">
        <v>50</v>
      </c>
      <c r="F25" s="24">
        <v>16</v>
      </c>
      <c r="G25" s="11"/>
      <c r="H25" s="11">
        <f>F25*G25</f>
        <v>0</v>
      </c>
      <c r="I25" s="91"/>
    </row>
    <row r="26" spans="1:9" ht="25.5">
      <c r="A26" s="24">
        <v>14</v>
      </c>
      <c r="B26" s="25" t="s">
        <v>9</v>
      </c>
      <c r="C26" s="27" t="s">
        <v>57</v>
      </c>
      <c r="D26" s="24" t="s">
        <v>33</v>
      </c>
      <c r="E26" s="24" t="s">
        <v>50</v>
      </c>
      <c r="F26" s="24">
        <v>1</v>
      </c>
      <c r="G26" s="11"/>
      <c r="H26" s="11">
        <f aca="true" t="shared" si="1" ref="H26:H31">F26*G26</f>
        <v>0</v>
      </c>
      <c r="I26" s="91"/>
    </row>
    <row r="27" spans="1:9" ht="25.5">
      <c r="A27" s="24">
        <v>15</v>
      </c>
      <c r="B27" s="25" t="s">
        <v>10</v>
      </c>
      <c r="C27" s="27" t="s">
        <v>57</v>
      </c>
      <c r="D27" s="24" t="s">
        <v>33</v>
      </c>
      <c r="E27" s="24" t="s">
        <v>50</v>
      </c>
      <c r="F27" s="24">
        <v>1</v>
      </c>
      <c r="G27" s="11"/>
      <c r="H27" s="11">
        <f t="shared" si="1"/>
        <v>0</v>
      </c>
      <c r="I27" s="91"/>
    </row>
    <row r="28" spans="1:9" ht="25.5">
      <c r="A28" s="24">
        <v>16</v>
      </c>
      <c r="B28" s="25" t="s">
        <v>14</v>
      </c>
      <c r="C28" s="27" t="s">
        <v>57</v>
      </c>
      <c r="D28" s="24" t="s">
        <v>35</v>
      </c>
      <c r="E28" s="24" t="s">
        <v>50</v>
      </c>
      <c r="F28" s="24">
        <v>2</v>
      </c>
      <c r="G28" s="11"/>
      <c r="H28" s="11">
        <f t="shared" si="1"/>
        <v>0</v>
      </c>
      <c r="I28" s="91"/>
    </row>
    <row r="29" spans="1:9" ht="25.5">
      <c r="A29" s="24">
        <v>17</v>
      </c>
      <c r="B29" s="25" t="s">
        <v>15</v>
      </c>
      <c r="C29" s="27" t="s">
        <v>57</v>
      </c>
      <c r="D29" s="24" t="s">
        <v>36</v>
      </c>
      <c r="E29" s="24" t="s">
        <v>50</v>
      </c>
      <c r="F29" s="24">
        <v>2</v>
      </c>
      <c r="G29" s="11"/>
      <c r="H29" s="11">
        <f t="shared" si="1"/>
        <v>0</v>
      </c>
      <c r="I29" s="91"/>
    </row>
    <row r="30" spans="1:9" ht="12.75">
      <c r="A30" s="24">
        <v>18</v>
      </c>
      <c r="B30" s="25" t="s">
        <v>17</v>
      </c>
      <c r="C30" s="27" t="s">
        <v>57</v>
      </c>
      <c r="D30" s="24" t="s">
        <v>33</v>
      </c>
      <c r="E30" s="24" t="s">
        <v>50</v>
      </c>
      <c r="F30" s="24">
        <v>4</v>
      </c>
      <c r="G30" s="11"/>
      <c r="H30" s="11">
        <f t="shared" si="1"/>
        <v>0</v>
      </c>
      <c r="I30" s="91"/>
    </row>
    <row r="31" spans="1:9" ht="12.75">
      <c r="A31" s="24">
        <v>19</v>
      </c>
      <c r="B31" s="25" t="s">
        <v>18</v>
      </c>
      <c r="C31" s="27" t="s">
        <v>57</v>
      </c>
      <c r="D31" s="24" t="s">
        <v>33</v>
      </c>
      <c r="E31" s="24" t="s">
        <v>50</v>
      </c>
      <c r="F31" s="24">
        <v>2</v>
      </c>
      <c r="G31" s="11"/>
      <c r="H31" s="11">
        <f t="shared" si="1"/>
        <v>0</v>
      </c>
      <c r="I31" s="91"/>
    </row>
    <row r="32" spans="1:9" ht="23.25" customHeight="1">
      <c r="A32" s="56" t="s">
        <v>78</v>
      </c>
      <c r="B32" s="57"/>
      <c r="C32" s="57"/>
      <c r="D32" s="57"/>
      <c r="E32" s="57"/>
      <c r="F32" s="58"/>
      <c r="G32" s="19" t="s">
        <v>52</v>
      </c>
      <c r="H32" s="21">
        <f>SUM(H33:H47)</f>
        <v>0</v>
      </c>
      <c r="I32" s="90">
        <v>989606</v>
      </c>
    </row>
    <row r="33" spans="1:9" ht="25.5">
      <c r="A33" s="24">
        <v>20</v>
      </c>
      <c r="B33" s="25" t="s">
        <v>19</v>
      </c>
      <c r="C33" s="27" t="s">
        <v>57</v>
      </c>
      <c r="D33" s="24" t="s">
        <v>38</v>
      </c>
      <c r="E33" s="24" t="s">
        <v>50</v>
      </c>
      <c r="F33" s="24">
        <v>4</v>
      </c>
      <c r="G33" s="11"/>
      <c r="H33" s="11">
        <f>F33*G33</f>
        <v>0</v>
      </c>
      <c r="I33" s="91"/>
    </row>
    <row r="34" spans="1:9" ht="38.25">
      <c r="A34" s="24">
        <v>21</v>
      </c>
      <c r="B34" s="25" t="s">
        <v>20</v>
      </c>
      <c r="C34" s="27" t="s">
        <v>57</v>
      </c>
      <c r="D34" s="24" t="s">
        <v>38</v>
      </c>
      <c r="E34" s="24" t="s">
        <v>50</v>
      </c>
      <c r="F34" s="24">
        <v>100</v>
      </c>
      <c r="G34" s="24"/>
      <c r="H34" s="11">
        <f aca="true" t="shared" si="2" ref="H34:H47">F34*G34</f>
        <v>0</v>
      </c>
      <c r="I34" s="91"/>
    </row>
    <row r="35" spans="1:9" ht="12.75">
      <c r="A35" s="24">
        <v>22</v>
      </c>
      <c r="B35" s="25" t="s">
        <v>21</v>
      </c>
      <c r="C35" s="27" t="s">
        <v>57</v>
      </c>
      <c r="D35" s="24" t="s">
        <v>38</v>
      </c>
      <c r="E35" s="24" t="s">
        <v>50</v>
      </c>
      <c r="F35" s="24">
        <v>100</v>
      </c>
      <c r="G35" s="24"/>
      <c r="H35" s="11">
        <f t="shared" si="2"/>
        <v>0</v>
      </c>
      <c r="I35" s="91"/>
    </row>
    <row r="36" spans="1:9" ht="12.75">
      <c r="A36" s="24">
        <v>23</v>
      </c>
      <c r="B36" s="25" t="s">
        <v>22</v>
      </c>
      <c r="C36" s="27" t="s">
        <v>57</v>
      </c>
      <c r="D36" s="24" t="s">
        <v>39</v>
      </c>
      <c r="E36" s="24" t="s">
        <v>84</v>
      </c>
      <c r="F36" s="24">
        <v>4300</v>
      </c>
      <c r="G36" s="24"/>
      <c r="H36" s="11">
        <f t="shared" si="2"/>
        <v>0</v>
      </c>
      <c r="I36" s="91"/>
    </row>
    <row r="37" spans="1:9" ht="25.5">
      <c r="A37" s="24">
        <v>24</v>
      </c>
      <c r="B37" s="25" t="s">
        <v>34</v>
      </c>
      <c r="C37" s="27" t="s">
        <v>57</v>
      </c>
      <c r="D37" s="24" t="s">
        <v>40</v>
      </c>
      <c r="E37" s="24" t="s">
        <v>84</v>
      </c>
      <c r="F37" s="24">
        <v>100</v>
      </c>
      <c r="G37" s="24"/>
      <c r="H37" s="11">
        <f t="shared" si="2"/>
        <v>0</v>
      </c>
      <c r="I37" s="91"/>
    </row>
    <row r="38" spans="1:9" ht="12.75">
      <c r="A38" s="24">
        <v>25</v>
      </c>
      <c r="B38" s="25" t="s">
        <v>23</v>
      </c>
      <c r="C38" s="27" t="s">
        <v>57</v>
      </c>
      <c r="D38" s="24" t="s">
        <v>41</v>
      </c>
      <c r="E38" s="24" t="s">
        <v>50</v>
      </c>
      <c r="F38" s="24">
        <v>10</v>
      </c>
      <c r="G38" s="24"/>
      <c r="H38" s="11">
        <f t="shared" si="2"/>
        <v>0</v>
      </c>
      <c r="I38" s="91"/>
    </row>
    <row r="39" spans="1:9" ht="12.75">
      <c r="A39" s="24">
        <v>26</v>
      </c>
      <c r="B39" s="25" t="s">
        <v>24</v>
      </c>
      <c r="C39" s="27" t="s">
        <v>57</v>
      </c>
      <c r="D39" s="24" t="s">
        <v>42</v>
      </c>
      <c r="E39" s="24" t="s">
        <v>50</v>
      </c>
      <c r="F39" s="24">
        <v>1</v>
      </c>
      <c r="G39" s="11"/>
      <c r="H39" s="11">
        <f t="shared" si="2"/>
        <v>0</v>
      </c>
      <c r="I39" s="91"/>
    </row>
    <row r="40" spans="1:9" ht="12.75">
      <c r="A40" s="24">
        <v>27</v>
      </c>
      <c r="B40" s="25" t="s">
        <v>25</v>
      </c>
      <c r="C40" s="27" t="s">
        <v>57</v>
      </c>
      <c r="D40" s="24" t="s">
        <v>43</v>
      </c>
      <c r="E40" s="24" t="s">
        <v>50</v>
      </c>
      <c r="F40" s="24">
        <v>10</v>
      </c>
      <c r="G40" s="24"/>
      <c r="H40" s="11">
        <f t="shared" si="2"/>
        <v>0</v>
      </c>
      <c r="I40" s="91"/>
    </row>
    <row r="41" spans="1:9" ht="12.75">
      <c r="A41" s="24">
        <v>28</v>
      </c>
      <c r="B41" s="25" t="s">
        <v>26</v>
      </c>
      <c r="C41" s="27" t="s">
        <v>57</v>
      </c>
      <c r="D41" s="24" t="s">
        <v>43</v>
      </c>
      <c r="E41" s="24" t="s">
        <v>50</v>
      </c>
      <c r="F41" s="24">
        <v>5</v>
      </c>
      <c r="G41" s="24"/>
      <c r="H41" s="11">
        <f t="shared" si="2"/>
        <v>0</v>
      </c>
      <c r="I41" s="91"/>
    </row>
    <row r="42" spans="1:9" ht="25.5">
      <c r="A42" s="24">
        <v>29</v>
      </c>
      <c r="B42" s="25" t="s">
        <v>27</v>
      </c>
      <c r="C42" s="27" t="s">
        <v>57</v>
      </c>
      <c r="D42" s="24" t="s">
        <v>44</v>
      </c>
      <c r="E42" s="24" t="s">
        <v>50</v>
      </c>
      <c r="F42" s="24">
        <v>1</v>
      </c>
      <c r="G42" s="11"/>
      <c r="H42" s="11">
        <f t="shared" si="2"/>
        <v>0</v>
      </c>
      <c r="I42" s="91"/>
    </row>
    <row r="43" spans="1:9" ht="25.5">
      <c r="A43" s="24">
        <v>30</v>
      </c>
      <c r="B43" s="25" t="s">
        <v>28</v>
      </c>
      <c r="C43" s="27" t="s">
        <v>57</v>
      </c>
      <c r="D43" s="24" t="s">
        <v>45</v>
      </c>
      <c r="E43" s="24" t="s">
        <v>50</v>
      </c>
      <c r="F43" s="24">
        <v>1</v>
      </c>
      <c r="G43" s="11"/>
      <c r="H43" s="11">
        <f t="shared" si="2"/>
        <v>0</v>
      </c>
      <c r="I43" s="91"/>
    </row>
    <row r="44" spans="1:9" ht="25.5">
      <c r="A44" s="24">
        <v>31</v>
      </c>
      <c r="B44" s="25" t="s">
        <v>29</v>
      </c>
      <c r="C44" s="27" t="s">
        <v>57</v>
      </c>
      <c r="D44" s="24" t="s">
        <v>46</v>
      </c>
      <c r="E44" s="24" t="s">
        <v>50</v>
      </c>
      <c r="F44" s="24">
        <v>165</v>
      </c>
      <c r="G44" s="24"/>
      <c r="H44" s="11">
        <f t="shared" si="2"/>
        <v>0</v>
      </c>
      <c r="I44" s="91"/>
    </row>
    <row r="45" spans="1:9" ht="25.5">
      <c r="A45" s="24">
        <v>32</v>
      </c>
      <c r="B45" s="25" t="s">
        <v>30</v>
      </c>
      <c r="C45" s="27" t="s">
        <v>57</v>
      </c>
      <c r="D45" s="24" t="s">
        <v>47</v>
      </c>
      <c r="E45" s="24" t="s">
        <v>50</v>
      </c>
      <c r="F45" s="24">
        <v>83</v>
      </c>
      <c r="G45" s="24"/>
      <c r="H45" s="11">
        <f t="shared" si="2"/>
        <v>0</v>
      </c>
      <c r="I45" s="91"/>
    </row>
    <row r="46" spans="1:9" ht="25.5">
      <c r="A46" s="24">
        <v>33</v>
      </c>
      <c r="B46" s="25" t="s">
        <v>31</v>
      </c>
      <c r="C46" s="27" t="s">
        <v>57</v>
      </c>
      <c r="D46" s="24" t="s">
        <v>46</v>
      </c>
      <c r="E46" s="24" t="s">
        <v>50</v>
      </c>
      <c r="F46" s="24">
        <v>165</v>
      </c>
      <c r="G46" s="24"/>
      <c r="H46" s="11">
        <f t="shared" si="2"/>
        <v>0</v>
      </c>
      <c r="I46" s="91"/>
    </row>
    <row r="47" spans="1:9" ht="25.5">
      <c r="A47" s="24">
        <v>34</v>
      </c>
      <c r="B47" s="25" t="s">
        <v>32</v>
      </c>
      <c r="C47" s="27" t="s">
        <v>57</v>
      </c>
      <c r="D47" s="24" t="s">
        <v>48</v>
      </c>
      <c r="E47" s="24" t="s">
        <v>50</v>
      </c>
      <c r="F47" s="24">
        <v>10</v>
      </c>
      <c r="G47" s="11"/>
      <c r="H47" s="11">
        <f t="shared" si="2"/>
        <v>0</v>
      </c>
      <c r="I47" s="91"/>
    </row>
    <row r="48" spans="1:9" ht="37.5" customHeight="1">
      <c r="A48" s="59" t="s">
        <v>79</v>
      </c>
      <c r="B48" s="60"/>
      <c r="C48" s="60"/>
      <c r="D48" s="60"/>
      <c r="E48" s="60"/>
      <c r="F48" s="60"/>
      <c r="G48" s="61"/>
      <c r="H48" s="21">
        <f>H32+H24+H11</f>
        <v>0</v>
      </c>
      <c r="I48" s="90">
        <v>9770944.33</v>
      </c>
    </row>
    <row r="49" spans="1:9" ht="157.5" customHeight="1">
      <c r="A49" s="24">
        <v>35</v>
      </c>
      <c r="B49" s="44" t="s">
        <v>76</v>
      </c>
      <c r="C49" s="45"/>
      <c r="D49" s="46"/>
      <c r="E49" s="24" t="s">
        <v>69</v>
      </c>
      <c r="F49" s="24">
        <v>1</v>
      </c>
      <c r="G49" s="11"/>
      <c r="H49" s="11">
        <f>F49*G49</f>
        <v>0</v>
      </c>
      <c r="I49" s="92">
        <v>781666.67</v>
      </c>
    </row>
    <row r="50" spans="1:9" ht="57.75" customHeight="1">
      <c r="A50" s="24">
        <v>36</v>
      </c>
      <c r="B50" s="44" t="s">
        <v>77</v>
      </c>
      <c r="C50" s="45"/>
      <c r="D50" s="46"/>
      <c r="E50" s="24" t="s">
        <v>51</v>
      </c>
      <c r="F50" s="24">
        <v>1</v>
      </c>
      <c r="G50" s="11"/>
      <c r="H50" s="11">
        <f>F50*G50</f>
        <v>0</v>
      </c>
      <c r="I50" s="92">
        <v>1876000</v>
      </c>
    </row>
    <row r="51" spans="1:9" ht="48" customHeight="1">
      <c r="A51" s="24">
        <v>37</v>
      </c>
      <c r="B51" s="44" t="s">
        <v>75</v>
      </c>
      <c r="C51" s="45"/>
      <c r="D51" s="46"/>
      <c r="E51" s="24" t="s">
        <v>51</v>
      </c>
      <c r="F51" s="24">
        <v>1</v>
      </c>
      <c r="G51" s="11"/>
      <c r="H51" s="11">
        <f>F51*G51</f>
        <v>0</v>
      </c>
      <c r="I51" s="92">
        <v>223333.33</v>
      </c>
    </row>
    <row r="52" spans="1:9" ht="217.5" customHeight="1">
      <c r="A52" s="24">
        <v>38</v>
      </c>
      <c r="B52" s="44" t="s">
        <v>85</v>
      </c>
      <c r="C52" s="45"/>
      <c r="D52" s="46"/>
      <c r="E52" s="24" t="s">
        <v>70</v>
      </c>
      <c r="F52" s="24">
        <v>1</v>
      </c>
      <c r="G52" s="11"/>
      <c r="H52" s="11">
        <f>F52*G52</f>
        <v>0</v>
      </c>
      <c r="I52" s="92">
        <v>279166.67</v>
      </c>
    </row>
    <row r="53" spans="1:9" ht="27" customHeight="1">
      <c r="A53" s="28" t="s">
        <v>71</v>
      </c>
      <c r="B53" s="29"/>
      <c r="C53" s="30"/>
      <c r="D53" s="20" t="s">
        <v>52</v>
      </c>
      <c r="E53" s="20" t="s">
        <v>52</v>
      </c>
      <c r="F53" s="20" t="s">
        <v>52</v>
      </c>
      <c r="G53" s="20" t="s">
        <v>52</v>
      </c>
      <c r="H53" s="23">
        <f>SUM(H49:H52)</f>
        <v>0</v>
      </c>
      <c r="I53" s="93">
        <v>3160166.67</v>
      </c>
    </row>
    <row r="54" spans="1:9" ht="24.75" customHeight="1">
      <c r="A54" s="63" t="s">
        <v>72</v>
      </c>
      <c r="B54" s="64"/>
      <c r="C54" s="64"/>
      <c r="D54" s="64"/>
      <c r="E54" s="64"/>
      <c r="F54" s="64"/>
      <c r="G54" s="65"/>
      <c r="H54" s="31"/>
      <c r="I54" s="94">
        <v>12931111</v>
      </c>
    </row>
    <row r="55" spans="1:9" ht="24.75" customHeight="1">
      <c r="A55" s="63" t="s">
        <v>58</v>
      </c>
      <c r="B55" s="64"/>
      <c r="C55" s="64"/>
      <c r="D55" s="64"/>
      <c r="E55" s="64"/>
      <c r="F55" s="64"/>
      <c r="G55" s="65"/>
      <c r="H55" s="31"/>
      <c r="I55" s="94">
        <f>I54-I56</f>
        <v>2155185.17</v>
      </c>
    </row>
    <row r="56" spans="1:9" ht="24.75" customHeight="1">
      <c r="A56" s="63" t="s">
        <v>73</v>
      </c>
      <c r="B56" s="64"/>
      <c r="C56" s="64"/>
      <c r="D56" s="64"/>
      <c r="E56" s="64"/>
      <c r="F56" s="64"/>
      <c r="G56" s="65"/>
      <c r="H56" s="31"/>
      <c r="I56" s="94">
        <v>10775925.83</v>
      </c>
    </row>
    <row r="57" spans="1:8" ht="18.75" customHeight="1">
      <c r="A57" s="12"/>
      <c r="B57" s="17"/>
      <c r="C57" s="17"/>
      <c r="D57" s="12"/>
      <c r="E57" s="12"/>
      <c r="F57" s="12"/>
      <c r="G57" s="12"/>
      <c r="H57" s="12"/>
    </row>
    <row r="58" spans="1:8" ht="24" customHeight="1">
      <c r="A58" s="13"/>
      <c r="B58" s="34" t="s">
        <v>74</v>
      </c>
      <c r="C58" s="35"/>
      <c r="D58" s="35"/>
      <c r="E58" s="36"/>
      <c r="F58" s="33"/>
      <c r="G58" s="33"/>
      <c r="H58" s="33"/>
    </row>
    <row r="59" spans="1:8" ht="59.25" customHeight="1">
      <c r="A59" s="13"/>
      <c r="B59" s="34" t="s">
        <v>63</v>
      </c>
      <c r="C59" s="35"/>
      <c r="D59" s="35"/>
      <c r="E59" s="36"/>
      <c r="F59" s="32"/>
      <c r="G59" s="32"/>
      <c r="H59" s="32"/>
    </row>
    <row r="60" spans="1:8" ht="15">
      <c r="A60" s="13"/>
      <c r="C60" s="35"/>
      <c r="D60" s="37" t="s">
        <v>59</v>
      </c>
      <c r="E60" s="36" t="s">
        <v>60</v>
      </c>
      <c r="F60" s="14"/>
      <c r="G60" s="14"/>
      <c r="H60" s="14"/>
    </row>
    <row r="61" spans="1:9" s="4" customFormat="1" ht="18">
      <c r="A61" s="15"/>
      <c r="B61" s="38"/>
      <c r="C61" s="35"/>
      <c r="D61" s="39" t="s">
        <v>61</v>
      </c>
      <c r="E61" s="40" t="s">
        <v>62</v>
      </c>
      <c r="F61" s="16"/>
      <c r="G61" s="16"/>
      <c r="H61" s="16"/>
      <c r="I61" s="8"/>
    </row>
    <row r="62" spans="3:8" ht="15">
      <c r="C62" s="35"/>
      <c r="D62" s="41" t="s">
        <v>64</v>
      </c>
      <c r="F62" s="5"/>
      <c r="G62" s="5"/>
      <c r="H62" s="5"/>
    </row>
    <row r="64" spans="2:9" ht="123.75" customHeight="1">
      <c r="B64" s="95" t="s">
        <v>86</v>
      </c>
      <c r="C64" s="95"/>
      <c r="D64" s="95"/>
      <c r="E64" s="95"/>
      <c r="F64" s="95"/>
      <c r="G64" s="95"/>
      <c r="H64" s="95"/>
      <c r="I64" s="95"/>
    </row>
  </sheetData>
  <sheetProtection/>
  <mergeCells count="28">
    <mergeCell ref="B64:I64"/>
    <mergeCell ref="A55:G55"/>
    <mergeCell ref="A56:G56"/>
    <mergeCell ref="A1:H1"/>
    <mergeCell ref="A6:H6"/>
    <mergeCell ref="A2:H2"/>
    <mergeCell ref="A3:H3"/>
    <mergeCell ref="D7:D9"/>
    <mergeCell ref="A4:H4"/>
    <mergeCell ref="I7:I9"/>
    <mergeCell ref="A7:A9"/>
    <mergeCell ref="A54:G54"/>
    <mergeCell ref="E5:H5"/>
    <mergeCell ref="A5:B5"/>
    <mergeCell ref="E7:E9"/>
    <mergeCell ref="G7:H7"/>
    <mergeCell ref="F7:F9"/>
    <mergeCell ref="B7:C9"/>
    <mergeCell ref="G8:H8"/>
    <mergeCell ref="B49:D49"/>
    <mergeCell ref="B50:D50"/>
    <mergeCell ref="B51:D51"/>
    <mergeCell ref="B52:D52"/>
    <mergeCell ref="A10:F10"/>
    <mergeCell ref="A11:F11"/>
    <mergeCell ref="A24:F24"/>
    <mergeCell ref="A32:F32"/>
    <mergeCell ref="A48:G48"/>
  </mergeCells>
  <printOptions/>
  <pageMargins left="0.31496062992125984" right="0.11811023622047244" top="0.3543307086614173" bottom="0.15748031496062992" header="0.11811023622047244" footer="0.1181102362204724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Костина Елена Чингизовна</cp:lastModifiedBy>
  <cp:lastPrinted>2022-05-24T06:13:26Z</cp:lastPrinted>
  <dcterms:created xsi:type="dcterms:W3CDTF">2014-01-15T18:15:09Z</dcterms:created>
  <dcterms:modified xsi:type="dcterms:W3CDTF">2023-11-27T13:10:40Z</dcterms:modified>
  <cp:category/>
  <cp:version/>
  <cp:contentType/>
  <cp:contentStatus/>
</cp:coreProperties>
</file>