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БЪЕКТЫ\ХК Авангард\ХК Академия Авангард г.Омск, пр. Мира, д. 1Б\20. АСТУЭ проектирование\"/>
    </mc:Choice>
  </mc:AlternateContent>
  <xr:revisionPtr revIDLastSave="0" documentId="13_ncr:1_{01831563-6B9C-41C0-9E1D-F5B05D3F5E4B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шаблон" sheetId="4" r:id="rId1"/>
  </sheets>
  <definedNames>
    <definedName name="Print_Titles" localSheetId="0">шаблон!$28:$28</definedName>
    <definedName name="_xlnm.Print_Titles" localSheetId="0">шаблон!$28:$28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0" i="4" l="1"/>
  <c r="J149" i="4"/>
  <c r="J148" i="4"/>
  <c r="Q150" i="4"/>
  <c r="O150" i="4"/>
  <c r="J16" i="4" l="1"/>
</calcChain>
</file>

<file path=xl/sharedStrings.xml><?xml version="1.0" encoding="utf-8"?>
<sst xmlns="http://schemas.openxmlformats.org/spreadsheetml/2006/main" count="473" uniqueCount="304">
  <si>
    <t>СОГЛАСОВАНО:</t>
  </si>
  <si>
    <t>УТВЕРЖДАЮ:</t>
  </si>
  <si>
    <t>_________________</t>
  </si>
  <si>
    <t>(наименование стройки)</t>
  </si>
  <si>
    <t>(локальная смета)</t>
  </si>
  <si>
    <t xml:space="preserve">на </t>
  </si>
  <si>
    <t>(наименование работ и затрат, наименование объекта)</t>
  </si>
  <si>
    <t>№ пп</t>
  </si>
  <si>
    <t>Обосно-
вание</t>
  </si>
  <si>
    <t>Наименование</t>
  </si>
  <si>
    <t>Ед. изм.</t>
  </si>
  <si>
    <t>Кол.</t>
  </si>
  <si>
    <t>Стоимость единицы, руб.</t>
  </si>
  <si>
    <t>Общая стоимость, руб.</t>
  </si>
  <si>
    <t>Т/з осн.
раб.на ед.</t>
  </si>
  <si>
    <t>Т/з осн.
раб.
Всего</t>
  </si>
  <si>
    <t>Т/з мех. на ед.</t>
  </si>
  <si>
    <t>Т/з мех.
Всего</t>
  </si>
  <si>
    <t>Всего</t>
  </si>
  <si>
    <t>В том числе</t>
  </si>
  <si>
    <t>Осн.З/п</t>
  </si>
  <si>
    <t>Эк.Маш</t>
  </si>
  <si>
    <t>З/пМех</t>
  </si>
  <si>
    <t>тыс. руб.</t>
  </si>
  <si>
    <t>___________________________146,220</t>
  </si>
  <si>
    <t>Средства 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</si>
  <si>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</si>
  <si>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_______________________________________________________________________________________________623,58</t>
  </si>
  <si>
    <t>чел.час</t>
  </si>
  <si>
    <t>Сметная стоимость _______________________________________________________________________________________________</t>
  </si>
  <si>
    <t xml:space="preserve">      оборудования _______________________________________________________________________________________________</t>
  </si>
  <si>
    <t>_______________________________________________________________________________________________737,458</t>
  </si>
  <si>
    <t xml:space="preserve">      монтажных работ _______________________________________________________________________________________________</t>
  </si>
  <si>
    <t>_______________________________________________________________________________________________395,649</t>
  </si>
  <si>
    <t xml:space="preserve">      строительных работ _______________________________________________________________________________________________</t>
  </si>
  <si>
    <t>_______________________________________________________________________________________________28,912</t>
  </si>
  <si>
    <t>Раздел 1. Монтажные работы</t>
  </si>
  <si>
    <t>Демонтажные работы</t>
  </si>
  <si>
    <t>1</t>
  </si>
  <si>
    <t>ТЕРм08-03-600-02</t>
  </si>
  <si>
    <t>1 шт.</t>
  </si>
  <si>
    <t>Монтажные работы</t>
  </si>
  <si>
    <t>Монтаж счетчиков</t>
  </si>
  <si>
    <t>2</t>
  </si>
  <si>
    <t>ТЕРм11-03-001-01</t>
  </si>
  <si>
    <r>
      <t>16</t>
    </r>
    <r>
      <rPr>
        <i/>
        <sz val="6"/>
        <rFont val="Arial"/>
        <family val="2"/>
        <charset val="204"/>
      </rPr>
      <t xml:space="preserve">
1+13+2</t>
    </r>
  </si>
  <si>
    <t>3</t>
  </si>
  <si>
    <t>ТЕРм11-04-020-01</t>
  </si>
  <si>
    <t>4</t>
  </si>
  <si>
    <t>ТЕРм11-04-028-01</t>
  </si>
  <si>
    <t>1 разъем</t>
  </si>
  <si>
    <t>5</t>
  </si>
  <si>
    <t>Колпачок RJ-45 ТР8Р8С черный</t>
  </si>
  <si>
    <t>шт</t>
  </si>
  <si>
    <t>6</t>
  </si>
  <si>
    <t>Коннектор RJ-45 8P8C Cat.5e на кабель</t>
  </si>
  <si>
    <t>7</t>
  </si>
  <si>
    <t>ТЕРм11-08-001-01</t>
  </si>
  <si>
    <t>100 концов жил</t>
  </si>
  <si>
    <r>
      <t>1,88</t>
    </r>
    <r>
      <rPr>
        <i/>
        <sz val="6"/>
        <rFont val="Arial"/>
        <family val="2"/>
        <charset val="204"/>
      </rPr>
      <t xml:space="preserve">
(8*1+12*(13+2)) / 100</t>
    </r>
  </si>
  <si>
    <t>Счетчик МИР С-04.10-230-5(100)-R-Q-D  М15.034.00.000-10.01</t>
  </si>
  <si>
    <r>
      <t>8</t>
    </r>
    <r>
      <rPr>
        <b/>
        <i/>
        <sz val="9"/>
        <rFont val="Arial"/>
        <family val="2"/>
        <charset val="204"/>
      </rPr>
      <t xml:space="preserve">
О</t>
    </r>
  </si>
  <si>
    <t>9</t>
  </si>
  <si>
    <t>Комплект монтажных частей  М13.050.99.004-005</t>
  </si>
  <si>
    <t>Счетчик МИР С-03.05D-EQTLBMN-RR-1T-H  М08.112.00.000-105.063</t>
  </si>
  <si>
    <r>
      <t>10</t>
    </r>
    <r>
      <rPr>
        <b/>
        <i/>
        <sz val="9"/>
        <rFont val="Arial"/>
        <family val="2"/>
        <charset val="204"/>
      </rPr>
      <t xml:space="preserve">
О</t>
    </r>
  </si>
  <si>
    <t>Счетчик МИР С-03.05D-EQTLBMN-RE-1T-H  М08.112.00.000-043.063</t>
  </si>
  <si>
    <r>
      <t>11</t>
    </r>
    <r>
      <rPr>
        <b/>
        <i/>
        <sz val="9"/>
        <rFont val="Arial"/>
        <family val="2"/>
        <charset val="204"/>
      </rPr>
      <t xml:space="preserve">
О</t>
    </r>
  </si>
  <si>
    <t>12</t>
  </si>
  <si>
    <t>Комплект монтажных частей  М13.050.99.006-105</t>
  </si>
  <si>
    <t>13</t>
  </si>
  <si>
    <t>Комплект монтажных частей  М13.050.99.008-003</t>
  </si>
  <si>
    <t>14</t>
  </si>
  <si>
    <t>Комплект монтажных частей  М13.050.99.008-005</t>
  </si>
  <si>
    <t>Монтаж шкафа счетчиков</t>
  </si>
  <si>
    <t>15</t>
  </si>
  <si>
    <t>ТЕРм11-04-004-01</t>
  </si>
  <si>
    <t>16</t>
  </si>
  <si>
    <t>17</t>
  </si>
  <si>
    <t>18</t>
  </si>
  <si>
    <t>19</t>
  </si>
  <si>
    <t>20</t>
  </si>
  <si>
    <r>
      <t>0,16</t>
    </r>
    <r>
      <rPr>
        <i/>
        <sz val="6"/>
        <rFont val="Arial"/>
        <family val="2"/>
        <charset val="204"/>
      </rPr>
      <t xml:space="preserve">
(8*2) / 100</t>
    </r>
  </si>
  <si>
    <t>21</t>
  </si>
  <si>
    <t>ТЕРм08-02-158-14</t>
  </si>
  <si>
    <t>Шкаф счетчиков  М09.062.00.000-160</t>
  </si>
  <si>
    <r>
      <t>22</t>
    </r>
    <r>
      <rPr>
        <b/>
        <i/>
        <sz val="9"/>
        <rFont val="Arial"/>
        <family val="2"/>
        <charset val="204"/>
      </rPr>
      <t xml:space="preserve">
О</t>
    </r>
  </si>
  <si>
    <t>23</t>
  </si>
  <si>
    <t>Комплект монтажных частей шкафа АВР  М09.040.00.000</t>
  </si>
  <si>
    <t>24</t>
  </si>
  <si>
    <t>Комплект монтажных частей  М13.050.01.001-003</t>
  </si>
  <si>
    <r>
      <t>25</t>
    </r>
    <r>
      <rPr>
        <b/>
        <i/>
        <sz val="9"/>
        <rFont val="Arial"/>
        <family val="2"/>
        <charset val="204"/>
      </rPr>
      <t xml:space="preserve">
О</t>
    </r>
  </si>
  <si>
    <r>
      <t>26</t>
    </r>
    <r>
      <rPr>
        <b/>
        <i/>
        <sz val="9"/>
        <rFont val="Arial"/>
        <family val="2"/>
        <charset val="204"/>
      </rPr>
      <t xml:space="preserve">
О</t>
    </r>
  </si>
  <si>
    <r>
      <t>27</t>
    </r>
    <r>
      <rPr>
        <b/>
        <i/>
        <sz val="9"/>
        <rFont val="Arial"/>
        <family val="2"/>
        <charset val="204"/>
      </rPr>
      <t xml:space="preserve">
О</t>
    </r>
  </si>
  <si>
    <t>28</t>
  </si>
  <si>
    <t>Монтаж прочих приборов и аппаратов</t>
  </si>
  <si>
    <t>29</t>
  </si>
  <si>
    <t>ТЕРм08-03-575-01</t>
  </si>
  <si>
    <r>
      <t>3</t>
    </r>
    <r>
      <rPr>
        <i/>
        <sz val="6"/>
        <rFont val="Arial"/>
        <family val="2"/>
        <charset val="204"/>
      </rPr>
      <t xml:space="preserve">
2+1</t>
    </r>
  </si>
  <si>
    <t>Выключатель автоматический ВА 47-29-2ф-2А х-ка С</t>
  </si>
  <si>
    <r>
      <t>30</t>
    </r>
    <r>
      <rPr>
        <b/>
        <i/>
        <sz val="9"/>
        <rFont val="Arial"/>
        <family val="2"/>
        <charset val="204"/>
      </rPr>
      <t xml:space="preserve">
О</t>
    </r>
  </si>
  <si>
    <t>Выключатель автоматический ВА 47-29-3ф-3А х-ка С</t>
  </si>
  <si>
    <r>
      <t>31</t>
    </r>
    <r>
      <rPr>
        <b/>
        <i/>
        <sz val="9"/>
        <rFont val="Arial"/>
        <family val="2"/>
        <charset val="204"/>
      </rPr>
      <t xml:space="preserve">
О</t>
    </r>
  </si>
  <si>
    <t>32</t>
  </si>
  <si>
    <t>ТЕРм08-01-053-01</t>
  </si>
  <si>
    <r>
      <t>33</t>
    </r>
    <r>
      <rPr>
        <b/>
        <i/>
        <sz val="9"/>
        <rFont val="Arial"/>
        <family val="2"/>
        <charset val="204"/>
      </rPr>
      <t xml:space="preserve">
О</t>
    </r>
  </si>
  <si>
    <r>
      <t>34</t>
    </r>
    <r>
      <rPr>
        <b/>
        <i/>
        <sz val="9"/>
        <rFont val="Arial"/>
        <family val="2"/>
        <charset val="204"/>
      </rPr>
      <t xml:space="preserve">
О</t>
    </r>
  </si>
  <si>
    <r>
      <t>35</t>
    </r>
    <r>
      <rPr>
        <b/>
        <i/>
        <sz val="9"/>
        <rFont val="Arial"/>
        <family val="2"/>
        <charset val="204"/>
      </rPr>
      <t xml:space="preserve">
О</t>
    </r>
  </si>
  <si>
    <r>
      <t>36</t>
    </r>
    <r>
      <rPr>
        <b/>
        <i/>
        <sz val="9"/>
        <rFont val="Arial"/>
        <family val="2"/>
        <charset val="204"/>
      </rPr>
      <t xml:space="preserve">
О</t>
    </r>
  </si>
  <si>
    <t>Трансформатор ТШП-0,66-5-0,5S-250/5</t>
  </si>
  <si>
    <r>
      <t>37</t>
    </r>
    <r>
      <rPr>
        <b/>
        <i/>
        <sz val="9"/>
        <rFont val="Arial"/>
        <family val="2"/>
        <charset val="204"/>
      </rPr>
      <t xml:space="preserve">
О</t>
    </r>
  </si>
  <si>
    <t>Трансформатор ТШП-0,66-5-0,5S-300/5</t>
  </si>
  <si>
    <r>
      <t>38</t>
    </r>
    <r>
      <rPr>
        <b/>
        <i/>
        <sz val="9"/>
        <rFont val="Arial"/>
        <family val="2"/>
        <charset val="204"/>
      </rPr>
      <t xml:space="preserve">
О</t>
    </r>
  </si>
  <si>
    <t>Шина ТШП 0,66 от 40/5 до 400/5</t>
  </si>
  <si>
    <r>
      <t>39</t>
    </r>
    <r>
      <rPr>
        <b/>
        <i/>
        <sz val="9"/>
        <rFont val="Arial"/>
        <family val="2"/>
        <charset val="204"/>
      </rPr>
      <t xml:space="preserve">
О</t>
    </r>
  </si>
  <si>
    <t>Шина ТШП 0,66 от 500/5 до 800/5</t>
  </si>
  <si>
    <r>
      <t>40</t>
    </r>
    <r>
      <rPr>
        <b/>
        <i/>
        <sz val="9"/>
        <rFont val="Arial"/>
        <family val="2"/>
        <charset val="204"/>
      </rPr>
      <t xml:space="preserve">
О</t>
    </r>
  </si>
  <si>
    <t>41</t>
  </si>
  <si>
    <t>ТЕРм08-01-072-01</t>
  </si>
  <si>
    <t>100 м</t>
  </si>
  <si>
    <r>
      <t>0,04</t>
    </r>
    <r>
      <rPr>
        <i/>
        <sz val="6"/>
        <rFont val="Arial"/>
        <family val="2"/>
        <charset val="204"/>
      </rPr>
      <t xml:space="preserve">
4 / 100</t>
    </r>
  </si>
  <si>
    <t>42</t>
  </si>
  <si>
    <t>Шина АД0 5х40</t>
  </si>
  <si>
    <t>м</t>
  </si>
  <si>
    <t>43</t>
  </si>
  <si>
    <t>ТЕРм11-08-001-04</t>
  </si>
  <si>
    <r>
      <t>0,06</t>
    </r>
    <r>
      <rPr>
        <i/>
        <sz val="6"/>
        <rFont val="Arial"/>
        <family val="2"/>
        <charset val="204"/>
      </rPr>
      <t xml:space="preserve">
(2*3) / 100</t>
    </r>
  </si>
  <si>
    <t>44</t>
  </si>
  <si>
    <t>Резистор MF-0,25-120 Ом ±5%</t>
  </si>
  <si>
    <t>45</t>
  </si>
  <si>
    <t>46</t>
  </si>
  <si>
    <r>
      <t>1,6</t>
    </r>
    <r>
      <rPr>
        <i/>
        <sz val="6"/>
        <rFont val="Arial"/>
        <family val="2"/>
        <charset val="204"/>
      </rPr>
      <t xml:space="preserve">
(16*10) / 100</t>
    </r>
  </si>
  <si>
    <t>47</t>
  </si>
  <si>
    <t>48</t>
  </si>
  <si>
    <t>Комплект монтажных частей  М13.050.99.004-012</t>
  </si>
  <si>
    <t>49</t>
  </si>
  <si>
    <t>ТЕРм08-02-397-01</t>
  </si>
  <si>
    <r>
      <t>0,368</t>
    </r>
    <r>
      <rPr>
        <i/>
        <sz val="6"/>
        <rFont val="Arial"/>
        <family val="2"/>
        <charset val="204"/>
      </rPr>
      <t xml:space="preserve">
(2*15+3,4*2) / 100</t>
    </r>
  </si>
  <si>
    <t>50</t>
  </si>
  <si>
    <t>Уголок перфорированный УП 35х35</t>
  </si>
  <si>
    <t>51</t>
  </si>
  <si>
    <t>DIN-рейка с перфорацией NS 35/ 7,5 PERF 2000 MM (0801733)</t>
  </si>
  <si>
    <t>52</t>
  </si>
  <si>
    <t>Комплект монтажных частей  М13.050.99.006-005</t>
  </si>
  <si>
    <t>53</t>
  </si>
  <si>
    <t>ТЕРм10-06-037-13</t>
  </si>
  <si>
    <t>100 шт.</t>
  </si>
  <si>
    <r>
      <t>0,74</t>
    </r>
    <r>
      <rPr>
        <i/>
        <sz val="6"/>
        <rFont val="Arial"/>
        <family val="2"/>
        <charset val="204"/>
      </rPr>
      <t xml:space="preserve">
(12+1+31+30) / 100</t>
    </r>
  </si>
  <si>
    <t>54</t>
  </si>
  <si>
    <t>Держатель маркировки клеммных коробок KLM-A + ESL 44X7 (0809421)</t>
  </si>
  <si>
    <t>55</t>
  </si>
  <si>
    <t>Крышка D-UT 2,5/10 3047028</t>
  </si>
  <si>
    <t>56</t>
  </si>
  <si>
    <t>Пластина разделительная ATP-ST-QUATTRO (3030815)</t>
  </si>
  <si>
    <t>57</t>
  </si>
  <si>
    <t>Стопор концевый E/UK 1201442</t>
  </si>
  <si>
    <t>58</t>
  </si>
  <si>
    <t>ТЕРм10-04-030-04</t>
  </si>
  <si>
    <r>
      <t>2,85</t>
    </r>
    <r>
      <rPr>
        <i/>
        <sz val="6"/>
        <rFont val="Arial"/>
        <family val="2"/>
        <charset val="204"/>
      </rPr>
      <t xml:space="preserve">
(53+4)/20</t>
    </r>
  </si>
  <si>
    <t>59</t>
  </si>
  <si>
    <t>Клемма ST2,5-QUATTRO №3031306</t>
  </si>
  <si>
    <t>60</t>
  </si>
  <si>
    <t>Клемма UT 4 (3044102)</t>
  </si>
  <si>
    <t>61</t>
  </si>
  <si>
    <t>62</t>
  </si>
  <si>
    <t>Наконечник ТМЛ 35-8-10</t>
  </si>
  <si>
    <t>Присоединение проводов и кабелей на клеммниках в ячейках</t>
  </si>
  <si>
    <t>63</t>
  </si>
  <si>
    <t>64</t>
  </si>
  <si>
    <t>65</t>
  </si>
  <si>
    <t>66</t>
  </si>
  <si>
    <t>67</t>
  </si>
  <si>
    <t>68</t>
  </si>
  <si>
    <r>
      <t>0,64</t>
    </r>
    <r>
      <rPr>
        <i/>
        <sz val="6"/>
        <rFont val="Arial"/>
        <family val="2"/>
        <charset val="204"/>
      </rPr>
      <t xml:space="preserve">
64 / 100</t>
    </r>
  </si>
  <si>
    <t>Прокладка кабелей и проводов</t>
  </si>
  <si>
    <t>69</t>
  </si>
  <si>
    <t>100 м2 облицовки</t>
  </si>
  <si>
    <r>
      <t>ТЕРр63-10-2</t>
    </r>
    <r>
      <rPr>
        <i/>
        <sz val="9"/>
        <rFont val="Arial"/>
        <family val="2"/>
        <charset val="204"/>
      </rPr>
      <t xml:space="preserve">
применительно</t>
    </r>
  </si>
  <si>
    <r>
      <t>0,312</t>
    </r>
    <r>
      <rPr>
        <i/>
        <sz val="6"/>
        <rFont val="Arial"/>
        <family val="2"/>
        <charset val="204"/>
      </rPr>
      <t xml:space="preserve">
(26*1,2) / 100</t>
    </r>
  </si>
  <si>
    <t>70</t>
  </si>
  <si>
    <t>ТЕР15-01-047-15</t>
  </si>
  <si>
    <t>100 м2 поверхности облицовки</t>
  </si>
  <si>
    <t>71</t>
  </si>
  <si>
    <t>ТЕРр69-1-2</t>
  </si>
  <si>
    <t>100 отверстий</t>
  </si>
  <si>
    <t>72</t>
  </si>
  <si>
    <t>ТЕРм08-02-407-07</t>
  </si>
  <si>
    <r>
      <t>0,01</t>
    </r>
    <r>
      <rPr>
        <i/>
        <sz val="6"/>
        <rFont val="Arial"/>
        <family val="2"/>
        <charset val="204"/>
      </rPr>
      <t xml:space="preserve">
1 / 100</t>
    </r>
  </si>
  <si>
    <t>73</t>
  </si>
  <si>
    <t>Труба электросварная 26х1,8</t>
  </si>
  <si>
    <t>74</t>
  </si>
  <si>
    <t>ТЕРм08-02-411-01</t>
  </si>
  <si>
    <r>
      <t>0,53</t>
    </r>
    <r>
      <rPr>
        <i/>
        <sz val="6"/>
        <rFont val="Arial"/>
        <family val="2"/>
        <charset val="204"/>
      </rPr>
      <t xml:space="preserve">
53 / 100</t>
    </r>
  </si>
  <si>
    <t>75</t>
  </si>
  <si>
    <t>Металлорукав D=25 в ПВХ изоляции МРПИнг</t>
  </si>
  <si>
    <t>76</t>
  </si>
  <si>
    <t>Держатель хомутный CTA10D-CFF1-32-K41-100 (ИЭК)</t>
  </si>
  <si>
    <t>77</t>
  </si>
  <si>
    <t>ТЕРм08-02-412-01</t>
  </si>
  <si>
    <r>
      <t>0,54</t>
    </r>
    <r>
      <rPr>
        <i/>
        <sz val="6"/>
        <rFont val="Arial"/>
        <family val="2"/>
        <charset val="204"/>
      </rPr>
      <t xml:space="preserve">
(53+1) / 100</t>
    </r>
  </si>
  <si>
    <t>78</t>
  </si>
  <si>
    <t>ТЕРм08-02-402-01</t>
  </si>
  <si>
    <r>
      <t>4,52</t>
    </r>
    <r>
      <rPr>
        <i/>
        <sz val="6"/>
        <rFont val="Arial"/>
        <family val="2"/>
        <charset val="204"/>
      </rPr>
      <t xml:space="preserve">
452 / 100</t>
    </r>
  </si>
  <si>
    <t>79</t>
  </si>
  <si>
    <t>Кабель ВВГнг(А)-LS 2х1,5</t>
  </si>
  <si>
    <t>80</t>
  </si>
  <si>
    <t>Кабель КВВГЭнг(А)-LS 4х6,0</t>
  </si>
  <si>
    <t>81</t>
  </si>
  <si>
    <t>Кабель КВВГнг(А)-LS 10х2,5</t>
  </si>
  <si>
    <t>82</t>
  </si>
  <si>
    <t>Кабель КИПвЭнг(А)-HF 1х2х0,78</t>
  </si>
  <si>
    <t>83</t>
  </si>
  <si>
    <t>Кабель витая пара внеш. REXANT (SFTP, Cat.5e, 4 пары, 24AWG/0.51 мм, PE, -30°+75°C)</t>
  </si>
  <si>
    <t>84</t>
  </si>
  <si>
    <t>ТЕРм11-06-002-01</t>
  </si>
  <si>
    <r>
      <t>4,83</t>
    </r>
    <r>
      <rPr>
        <i/>
        <sz val="6"/>
        <rFont val="Arial"/>
        <family val="2"/>
        <charset val="204"/>
      </rPr>
      <t xml:space="preserve">
(480+3) / 100</t>
    </r>
  </si>
  <si>
    <t>85</t>
  </si>
  <si>
    <t>Провод ПуВ 1х6,0 бел.</t>
  </si>
  <si>
    <t>86</t>
  </si>
  <si>
    <t>Провод ПуГВ 1х1,5 (б)ТУ16-705.501-2010</t>
  </si>
  <si>
    <t>87</t>
  </si>
  <si>
    <t>Провод ПуГВ 1х2,5 Б ТУ16-705.501-2010</t>
  </si>
  <si>
    <t>88</t>
  </si>
  <si>
    <t>Провод ПуГВ 1х35</t>
  </si>
  <si>
    <t>89</t>
  </si>
  <si>
    <t>ТЕРм08-02-472-10</t>
  </si>
  <si>
    <r>
      <t>0,32</t>
    </r>
    <r>
      <rPr>
        <i/>
        <sz val="6"/>
        <rFont val="Arial"/>
        <family val="2"/>
        <charset val="204"/>
      </rPr>
      <t xml:space="preserve">
32 / 100</t>
    </r>
  </si>
  <si>
    <t>90</t>
  </si>
  <si>
    <t>Провод ПуГВ 1х2,5 Ж/З</t>
  </si>
  <si>
    <t>91</t>
  </si>
  <si>
    <t>Провод ПуВ 1х4,0 ЖЗ</t>
  </si>
  <si>
    <t>Итого по разделу 1 Монтажные работы</t>
  </si>
  <si>
    <t>ИТОГИ ПО СМЕТЕ:</t>
  </si>
  <si>
    <t>Итого прямые затраты по смете в текущих ценах</t>
  </si>
  <si>
    <t>Накладные расходы</t>
  </si>
  <si>
    <t>Сметная прибыль</t>
  </si>
  <si>
    <t>Итоги по смете:</t>
  </si>
  <si>
    <t xml:space="preserve">  Итого Строительные работы</t>
  </si>
  <si>
    <t xml:space="preserve">  Итого Монтажные работы</t>
  </si>
  <si>
    <t xml:space="preserve">  Итого Оборудование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</si>
  <si>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</si>
  <si>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</si>
  <si>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</si>
  <si>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</si>
  <si>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</si>
  <si>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Оборудование</t>
  </si>
  <si>
    <t xml:space="preserve">      Накладные расходы</t>
  </si>
  <si>
    <t xml:space="preserve">      Сметная прибыль</t>
  </si>
  <si>
    <t>руб.</t>
  </si>
  <si>
    <t>(должность, подпись, расшифровка)</t>
  </si>
  <si>
    <t>Составлен(а) в текущих (прогнозных) ценах по состоянию на 3 кв. 2020г.</t>
  </si>
  <si>
    <t>Основание: проект 51648151.422231.275</t>
  </si>
  <si>
    <t>Крытое физкультурно-оздоровительное сооружение (Хоккейная академия "Авангард"), расположенное по адресу: Омская область, г. Омск, Советский АО, пр. Мира, стр 1Б</t>
  </si>
  <si>
    <t>" _____ " ________________ 2021 г.</t>
  </si>
  <si>
    <t>"____" ______________2021 г.</t>
  </si>
  <si>
    <t xml:space="preserve"> АСТУЭ. Монтажные работы</t>
  </si>
  <si>
    <r>
      <t>Трансформатор тока ТОП-0,66-I-5-0,5S-100/5</t>
    </r>
    <r>
      <rPr>
        <i/>
        <sz val="7"/>
        <rFont val="Arial"/>
        <family val="2"/>
        <charset val="204"/>
      </rPr>
      <t xml:space="preserve">
</t>
    </r>
  </si>
  <si>
    <r>
      <t>Трансформатор тока ТШП-0,66-5-0,5-150/5</t>
    </r>
    <r>
      <rPr>
        <i/>
        <sz val="7"/>
        <rFont val="Arial"/>
        <family val="2"/>
        <charset val="204"/>
      </rPr>
      <t xml:space="preserve">
</t>
    </r>
  </si>
  <si>
    <r>
      <t>Трансформатор тока ТШП-0,66-I-5-0.5S-500/5</t>
    </r>
    <r>
      <rPr>
        <i/>
        <sz val="7"/>
        <rFont val="Arial"/>
        <family val="2"/>
        <charset val="204"/>
      </rPr>
      <t xml:space="preserve">
</t>
    </r>
  </si>
  <si>
    <r>
      <t>Трансформатор ТШП-0,66-5-0,5S-200/</t>
    </r>
    <r>
      <rPr>
        <i/>
        <sz val="7"/>
        <rFont val="Arial"/>
        <family val="2"/>
        <charset val="204"/>
      </rPr>
      <t>)</t>
    </r>
  </si>
  <si>
    <t>Составил: ___________________ /_____________________________/</t>
  </si>
  <si>
    <t>Счетчики, устанавливаемые на готовом основании: трехфазные / Демонтаж счетчиков</t>
  </si>
  <si>
    <t>Приборы, устанавливаемые на металлоконструкциях, щитах и пультах, масса: до 5 кг / Установка счетчиков МИР С-04, МИР С-03</t>
  </si>
  <si>
    <r>
      <t>Разъемы штепсельные с разделкой и включением экранированного кабеля, сечение жилы до 1 мм2, количество подключаемых жил: 14 шт. / Разделка и подключение счетчиков кабелем сеч. жилы до 1 мм2</t>
    </r>
    <r>
      <rPr>
        <i/>
        <sz val="7"/>
        <rFont val="Arial"/>
        <family val="2"/>
        <charset val="204"/>
      </rPr>
      <t xml:space="preserve">
</t>
    </r>
  </si>
  <si>
    <t>Включение в аппаратуру разъемов штепсельных, количество контактов в разъеме: до 14 шт. / Присоединение к счетчикам разъемов RJ-45</t>
  </si>
  <si>
    <t>цена поставщика</t>
  </si>
  <si>
    <t>Присоединение к приборам электрических проводок под винт: с оконцеванием наконечником / Подключение счетчиков проводом и кабелем сеч. жилы до 2,5 мм2</t>
  </si>
  <si>
    <t>Крышка декоративная и другие мелкие изделия (без присоединения проводов) / Установка держателей маркировки клеммных коробок, крышка концевая, пластина разделительная, стопор концевой</t>
  </si>
  <si>
    <t>Проверил: _______________________  __________________ ________________________</t>
  </si>
  <si>
    <t>Заделка концевая сухая для 3-4-жильного кабеля с пластмассовой и резиновой изоляцией напряжением: до 1 кВ, сечение одной жилы до 35 мм2 / Разделка и подключение кабелем сеч. жилы 6 мм2</t>
  </si>
  <si>
    <t>Аппарат настенный, масса от 0,15 т до 0,2 т / Установка шкафа счетчиков М09.062.00.000-284</t>
  </si>
  <si>
    <t>Включение в аппаратуру разъемов штепсельных, количество контактов в разъеме: до 14 шт. / Присоединение к счетчику в шкафу счетчиков коннектора RJ-45</t>
  </si>
  <si>
    <t>Разъемы штепсельные с разделкой и включением экранированного кабеля, сечение жилы до 1 мм2, количество подключаемых жил: 14 шт. / Разделка и подключение кабелем сеч. жилы до 1 мм2 в шкафу счетчиков</t>
  </si>
  <si>
    <t>Присоединение к приборам электрических проводок под винт: с оконцеванием наконечником / Подключение КИП в шкафу счетчиков проводом и кабелем сеч. жилы до 2,5 мм2</t>
  </si>
  <si>
    <t>Заделка концевая сухая для 3-4-жильного кабеля с пластмассовой и резиновой изоляцией напряжением: до 1 кВ, сечение одной жилы до 35 мм2 / Разделка и подключение счетчиков кабелем сеч. жилы 6 мм2</t>
  </si>
  <si>
    <t>Прибор или аппарат / Установка выключателей автоматических</t>
  </si>
  <si>
    <t>Трансформатор тока напряжением: до 10 кВ</t>
  </si>
  <si>
    <t>Шина ответвительная - одна полоса в фазе, медная или алюминиевая сечением: до 250 мм2</t>
  </si>
  <si>
    <t>Присоединение к приборам электрических проводок пайкой / Монтаж резистора</t>
  </si>
  <si>
    <t>Приборы, устанавливаемые на металлоконструкциях, щитах и пультах, масса: до 5 кг / Установка КИП</t>
  </si>
  <si>
    <r>
      <t>Присоединение к приборам электрических проводок под винт: с оконцеванием наконечником / Подключение КИП проводом и кабелем сеч. жилы до 2,5 мм2</t>
    </r>
    <r>
      <rPr>
        <i/>
        <sz val="7"/>
        <rFont val="Arial"/>
        <family val="2"/>
        <charset val="204"/>
      </rPr>
      <t xml:space="preserve">
</t>
    </r>
  </si>
  <si>
    <t>Коробка испытательная переходная Тв6.672.112 (ЛИМГ.301591.009)</t>
  </si>
  <si>
    <t>Профиль перфорированный монтажный длиной 2 м / Уголок перфорированный УП35х35, дин.рейка с перфорацией</t>
  </si>
  <si>
    <t>Дополнительная установка на пультах и панелях: колодки клеммной на 20 клемм</t>
  </si>
  <si>
    <t>Заделка концевая сухая для 3-4-жильного кабеля с пластмассовой и резиновой изоляцией напряжением: до 1 кВ, сечение одной жилы до 35 мм2</t>
  </si>
  <si>
    <t>Включение в аппаратуру разъемов штепсельных, количество контактов в разъеме: до 14 шт. / Присоединение разъемов RJ-45</t>
  </si>
  <si>
    <t>Разъемы штепсельные с разделкой и включением экранированного кабеля, сечение жилы до 1 мм2, количество подключаемых жил: 14 шт. / Разделка и подключение кабелем сеч. жилы до 1 мм2</t>
  </si>
  <si>
    <r>
      <t>Присоединение к приборам электрических проводок под винт: с оконцеванием наконечником / Подключение проводом и кабелем сеч. жилы до 2,5 мм2</t>
    </r>
    <r>
      <rPr>
        <i/>
        <sz val="7"/>
        <rFont val="Arial"/>
        <family val="2"/>
        <charset val="204"/>
      </rPr>
      <t xml:space="preserve">
</t>
    </r>
  </si>
  <si>
    <t>Разборка облицовки из гипсокартонных листов: потолков / Разборка подвесного потолка для прокладки кабеля в кабинете администратора</t>
  </si>
  <si>
    <t>Устройство: подвесных потолков типа &lt;Армстронг&gt; по каркасу из оцинкованного профиля / Монтаж подвесного потолка после прокладки кабеля в кабинете администратора</t>
  </si>
  <si>
    <t>Пробивка отверстий в кирпичных стенах для водогазопроводных труб вручную при толщине стен: в 1 кирпич / Для прокладки кабелей через стену в трубе</t>
  </si>
  <si>
    <t>Труба стальная по установленным конструкциям, в готовых бороздах, по основанию пола, диаметр: до 40 мм</t>
  </si>
  <si>
    <r>
      <t>Рукав металлический наружным диаметром: до 48 мм</t>
    </r>
    <r>
      <rPr>
        <i/>
        <sz val="7"/>
        <rFont val="Arial"/>
        <family val="2"/>
        <charset val="204"/>
      </rPr>
      <t xml:space="preserve">
</t>
    </r>
  </si>
  <si>
    <r>
      <t>Затягивание провода в проложенные трубы и металлические рукава первого одножильного или многожильного в общей оплетке, суммарное сечение: до 2,5 мм2</t>
    </r>
    <r>
      <rPr>
        <i/>
        <sz val="7"/>
        <rFont val="Arial"/>
        <family val="2"/>
        <charset val="204"/>
      </rPr>
      <t>Т</t>
    </r>
  </si>
  <si>
    <t>Кабель двух-четырехжильный по установленным конструкциям и лоткам с установкой ответвительных коробок: в помещениях с нормальной средой сечением жилы до 10 мм2</t>
  </si>
  <si>
    <t>Электрические проводки в щитах и пультах: шкафных и панельных</t>
  </si>
  <si>
    <t>Проводник заземляющий из медного изолированного провода сечением 25 мм2 открыто по строительным основаниям</t>
  </si>
  <si>
    <t xml:space="preserve">  ИТОГО по смете</t>
  </si>
  <si>
    <t>договорной коэффициент</t>
  </si>
  <si>
    <t>Итого по смете с учетом договорного коэффициента</t>
  </si>
  <si>
    <t>ИТОГИ:</t>
  </si>
  <si>
    <t>НДС 20%</t>
  </si>
  <si>
    <t>ВСЕГО по смете</t>
  </si>
  <si>
    <t>ЛОКАЛЬНЫЙ СМЕТНЫЙ РАСЧЕТ № 02-01-01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</si>
</sst>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  <font>
      <sz val="11"/>
      <name val="Arial"/>
      <family val="2"/>
      <charset val="204"/>
    </font>
    <font>
      <i/>
      <sz val="8"/>
      <name val="Arial"/>
      <family val="2"/>
      <charset val="204"/>
    </font>
    <font>
      <b/>
      <sz val="8"/>
      <name val="Arial"/>
      <family val="2"/>
      <charset val="204"/>
    </font>
    <font>
      <i/>
      <sz val="9"/>
      <name val="Arial"/>
      <family val="2"/>
      <charset val="204"/>
    </font>
    <font>
      <sz val="7"/>
      <name val="Arial"/>
      <family val="2"/>
      <charset val="204"/>
    </font>
    <font>
      <b/>
      <sz val="9"/>
      <name val="Arial"/>
      <family val="2"/>
      <charset val="204"/>
    </font>
    <font>
      <i/>
      <sz val="7"/>
      <name val="Arial"/>
      <family val="2"/>
      <charset val="204"/>
    </font>
    <font>
      <i/>
      <sz val="6"/>
      <name val="Arial"/>
      <family val="2"/>
      <charset val="204"/>
    </font>
    <font>
      <b/>
      <sz val="7"/>
      <name val="Arial"/>
      <family val="2"/>
      <charset val="204"/>
    </font>
    <font>
      <b/>
      <i/>
      <sz val="9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49" fontId="3" fillId="0" borderId="0" xfId="1" applyNumberFormat="1" applyFont="1" applyAlignment="1">
      <alignment horizontal="left" vertical="top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4" fillId="0" borderId="0" xfId="1" applyFont="1" applyAlignment="1">
      <alignment horizontal="center" vertical="top"/>
    </xf>
    <xf numFmtId="0" fontId="4" fillId="0" borderId="0" xfId="1" applyFont="1" applyAlignment="1">
      <alignment horizontal="right" vertical="top"/>
    </xf>
    <xf numFmtId="0" fontId="2" fillId="0" borderId="0" xfId="1" applyFont="1" applyAlignment="1">
      <alignment horizontal="left" vertical="top"/>
    </xf>
    <xf numFmtId="0" fontId="5" fillId="0" borderId="0" xfId="1" applyFont="1" applyAlignment="1">
      <alignment horizontal="right" vertical="top"/>
    </xf>
    <xf numFmtId="0" fontId="4" fillId="0" borderId="0" xfId="1" applyFont="1"/>
    <xf numFmtId="49" fontId="4" fillId="0" borderId="0" xfId="1" applyNumberFormat="1" applyFont="1" applyAlignment="1">
      <alignment horizontal="left" vertical="top"/>
    </xf>
    <xf numFmtId="0" fontId="4" fillId="0" borderId="0" xfId="1" applyFont="1" applyAlignment="1">
      <alignment horizontal="left" vertical="top"/>
    </xf>
    <xf numFmtId="0" fontId="4" fillId="0" borderId="1" xfId="1" applyFont="1" applyBorder="1" applyAlignment="1">
      <alignment horizontal="right" vertical="top"/>
    </xf>
    <xf numFmtId="0" fontId="6" fillId="0" borderId="1" xfId="1" applyFont="1" applyBorder="1" applyAlignment="1">
      <alignment horizontal="center" vertical="top"/>
    </xf>
    <xf numFmtId="0" fontId="2" fillId="0" borderId="0" xfId="1" applyFont="1" applyAlignment="1">
      <alignment horizontal="center" vertical="top"/>
    </xf>
    <xf numFmtId="0" fontId="4" fillId="0" borderId="0" xfId="1" applyFont="1" applyAlignment="1">
      <alignment horizontal="right" vertical="top" wrapText="1"/>
    </xf>
    <xf numFmtId="0" fontId="4" fillId="0" borderId="0" xfId="1" applyFont="1" applyAlignment="1">
      <alignment horizontal="left"/>
    </xf>
    <xf numFmtId="0" fontId="4" fillId="0" borderId="1" xfId="1" applyFont="1" applyBorder="1"/>
    <xf numFmtId="49" fontId="6" fillId="0" borderId="0" xfId="1" applyNumberFormat="1" applyFont="1" applyAlignment="1">
      <alignment horizontal="left" vertical="top"/>
    </xf>
    <xf numFmtId="0" fontId="7" fillId="0" borderId="0" xfId="1" applyFont="1" applyAlignment="1">
      <alignment horizontal="right" vertical="top"/>
    </xf>
    <xf numFmtId="0" fontId="3" fillId="0" borderId="2" xfId="1" applyFont="1" applyBorder="1" applyAlignment="1">
      <alignment horizontal="center" vertical="top"/>
    </xf>
    <xf numFmtId="0" fontId="3" fillId="0" borderId="0" xfId="1" applyFont="1" applyAlignment="1">
      <alignment horizontal="center" vertical="top" wrapText="1"/>
    </xf>
    <xf numFmtId="0" fontId="3" fillId="0" borderId="0" xfId="1" applyFont="1" applyAlignment="1">
      <alignment horizontal="left" vertical="top" wrapText="1"/>
    </xf>
    <xf numFmtId="0" fontId="5" fillId="0" borderId="0" xfId="1" applyFont="1" applyAlignment="1">
      <alignment horizontal="center" vertical="top"/>
    </xf>
    <xf numFmtId="0" fontId="3" fillId="0" borderId="0" xfId="1" applyFont="1" applyAlignment="1">
      <alignment horizontal="center" vertical="top"/>
    </xf>
    <xf numFmtId="0" fontId="3" fillId="0" borderId="2" xfId="1" applyFont="1" applyBorder="1" applyAlignment="1">
      <alignment horizontal="center" vertical="top" wrapText="1"/>
    </xf>
    <xf numFmtId="0" fontId="6" fillId="0" borderId="0" xfId="1" applyFont="1" applyAlignment="1">
      <alignment horizontal="center" vertical="top"/>
    </xf>
    <xf numFmtId="0" fontId="11" fillId="0" borderId="0" xfId="1" applyFont="1" applyAlignment="1">
      <alignment horizontal="right" vertical="top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top"/>
    </xf>
    <xf numFmtId="0" fontId="4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0" xfId="1" applyFont="1" applyAlignment="1"/>
    <xf numFmtId="0" fontId="3" fillId="0" borderId="2" xfId="1" quotePrefix="1" applyFont="1" applyBorder="1" applyAlignment="1">
      <alignment horizontal="center" vertical="top"/>
    </xf>
    <xf numFmtId="49" fontId="12" fillId="0" borderId="2" xfId="1" applyNumberFormat="1" applyFont="1" applyBorder="1" applyAlignment="1">
      <alignment horizontal="left" vertical="top" wrapText="1"/>
    </xf>
    <xf numFmtId="0" fontId="3" fillId="0" borderId="2" xfId="1" applyFont="1" applyBorder="1" applyAlignment="1">
      <alignment horizontal="left" vertical="top" wrapText="1"/>
    </xf>
    <xf numFmtId="0" fontId="5" fillId="0" borderId="2" xfId="1" applyFont="1" applyBorder="1" applyAlignment="1">
      <alignment horizontal="center" vertical="top"/>
    </xf>
    <xf numFmtId="0" fontId="11" fillId="0" borderId="2" xfId="1" applyFont="1" applyBorder="1" applyAlignment="1">
      <alignment horizontal="right" vertical="top" wrapText="1"/>
    </xf>
    <xf numFmtId="0" fontId="11" fillId="0" borderId="2" xfId="1" applyFont="1" applyBorder="1" applyAlignment="1">
      <alignment horizontal="right" vertical="top"/>
    </xf>
    <xf numFmtId="0" fontId="5" fillId="0" borderId="2" xfId="1" applyFont="1" applyBorder="1" applyAlignment="1">
      <alignment horizontal="center" vertical="top" wrapText="1"/>
    </xf>
    <xf numFmtId="0" fontId="12" fillId="0" borderId="2" xfId="1" quotePrefix="1" applyFont="1" applyBorder="1" applyAlignment="1">
      <alignment horizontal="center" vertical="top"/>
    </xf>
    <xf numFmtId="0" fontId="12" fillId="0" borderId="2" xfId="1" applyFont="1" applyBorder="1" applyAlignment="1">
      <alignment horizontal="left" vertical="top" wrapText="1"/>
    </xf>
    <xf numFmtId="0" fontId="12" fillId="0" borderId="2" xfId="1" applyFont="1" applyBorder="1" applyAlignment="1">
      <alignment horizontal="center" vertical="top" wrapText="1"/>
    </xf>
    <xf numFmtId="0" fontId="9" fillId="0" borderId="2" xfId="1" applyFont="1" applyBorder="1" applyAlignment="1">
      <alignment horizontal="center" vertical="top"/>
    </xf>
    <xf numFmtId="0" fontId="15" fillId="0" borderId="2" xfId="1" applyFont="1" applyBorder="1" applyAlignment="1">
      <alignment horizontal="right" vertical="top" wrapText="1"/>
    </xf>
    <xf numFmtId="0" fontId="15" fillId="0" borderId="2" xfId="1" applyFont="1" applyBorder="1" applyAlignment="1">
      <alignment horizontal="right" vertical="top"/>
    </xf>
    <xf numFmtId="0" fontId="12" fillId="0" borderId="2" xfId="1" quotePrefix="1" applyFont="1" applyBorder="1" applyAlignment="1">
      <alignment horizontal="center" vertical="top" wrapText="1"/>
    </xf>
    <xf numFmtId="0" fontId="3" fillId="0" borderId="0" xfId="1" applyFont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4" fillId="0" borderId="0" xfId="1" applyFont="1" applyAlignment="1">
      <alignment horizontal="center" vertical="top" wrapText="1"/>
    </xf>
    <xf numFmtId="0" fontId="0" fillId="0" borderId="0" xfId="0" applyAlignment="1">
      <alignment wrapText="1"/>
    </xf>
    <xf numFmtId="0" fontId="4" fillId="0" borderId="0" xfId="1" applyFont="1" applyAlignment="1">
      <alignment horizontal="left" wrapText="1"/>
    </xf>
    <xf numFmtId="0" fontId="4" fillId="0" borderId="0" xfId="1" applyFont="1" applyAlignment="1">
      <alignment horizontal="right"/>
    </xf>
    <xf numFmtId="0" fontId="0" fillId="0" borderId="0" xfId="0" applyAlignment="1">
      <alignment horizontal="right"/>
    </xf>
    <xf numFmtId="0" fontId="4" fillId="0" borderId="0" xfId="1" applyFont="1" applyBorder="1" applyAlignment="1">
      <alignment horizontal="left" vertical="top" wrapText="1"/>
    </xf>
    <xf numFmtId="0" fontId="2" fillId="0" borderId="2" xfId="1" applyFont="1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49" fontId="3" fillId="0" borderId="2" xfId="1" applyNumberFormat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top" wrapText="1"/>
    </xf>
    <xf numFmtId="0" fontId="12" fillId="0" borderId="2" xfId="1" applyFont="1" applyBorder="1" applyAlignment="1">
      <alignment horizontal="left" vertical="top" wrapText="1"/>
    </xf>
    <xf numFmtId="0" fontId="12" fillId="0" borderId="2" xfId="1" applyFont="1" applyBorder="1" applyAlignment="1">
      <alignment horizontal="center" vertical="top"/>
    </xf>
    <xf numFmtId="0" fontId="0" fillId="0" borderId="2" xfId="0" applyBorder="1" applyAlignment="1">
      <alignment vertical="top"/>
    </xf>
    <xf numFmtId="0" fontId="8" fillId="0" borderId="0" xfId="1" applyFont="1" applyAlignment="1">
      <alignment horizontal="center" vertical="top" wrapText="1"/>
    </xf>
    <xf numFmtId="0" fontId="17" fillId="0" borderId="0" xfId="0" applyFont="1" applyAlignment="1">
      <alignment vertical="top" wrapText="1"/>
    </xf>
    <xf numFmtId="0" fontId="3" fillId="0" borderId="0" xfId="1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5" fillId="2" borderId="2" xfId="1" applyFont="1" applyFill="1" applyBorder="1" applyAlignment="1">
      <alignment horizontal="right" vertical="top" wrapText="1"/>
    </xf>
    <xf numFmtId="0" fontId="11" fillId="2" borderId="2" xfId="1" applyFont="1" applyFill="1" applyBorder="1" applyAlignment="1">
      <alignment horizontal="right" vertical="top"/>
    </xf>
    <xf numFmtId="0" fontId="12" fillId="2" borderId="3" xfId="1" applyFont="1" applyFill="1" applyBorder="1" applyAlignment="1">
      <alignment horizontal="left" vertical="top" wrapText="1"/>
    </xf>
    <xf numFmtId="0" fontId="12" fillId="2" borderId="4" xfId="1" applyFont="1" applyFill="1" applyBorder="1" applyAlignment="1">
      <alignment horizontal="left" vertical="top" wrapText="1"/>
    </xf>
    <xf numFmtId="0" fontId="12" fillId="2" borderId="5" xfId="1" applyFont="1" applyFill="1" applyBorder="1" applyAlignment="1">
      <alignment horizontal="left" vertical="top" wrapText="1"/>
    </xf>
    <xf numFmtId="0" fontId="12" fillId="0" borderId="3" xfId="1" applyFont="1" applyBorder="1" applyAlignment="1">
      <alignment horizontal="left" vertical="top" wrapText="1"/>
    </xf>
    <xf numFmtId="0" fontId="12" fillId="0" borderId="4" xfId="1" applyFont="1" applyBorder="1" applyAlignment="1">
      <alignment horizontal="left" vertical="top" wrapText="1"/>
    </xf>
    <xf numFmtId="0" fontId="12" fillId="0" borderId="5" xfId="1" applyFont="1" applyBorder="1" applyAlignment="1">
      <alignment horizontal="left" vertical="top" wrapText="1"/>
    </xf>
    <xf numFmtId="0" fontId="15" fillId="0" borderId="2" xfId="1" applyFont="1" applyFill="1" applyBorder="1" applyAlignment="1">
      <alignment horizontal="right" vertical="top" wrapText="1"/>
    </xf>
    <xf numFmtId="0" fontId="11" fillId="0" borderId="2" xfId="1" applyFont="1" applyFill="1" applyBorder="1" applyAlignment="1">
      <alignment horizontal="right" vertical="top"/>
    </xf>
    <xf numFmtId="0" fontId="12" fillId="0" borderId="3" xfId="1" applyFont="1" applyFill="1" applyBorder="1" applyAlignment="1">
      <alignment horizontal="center" vertical="top" wrapText="1"/>
    </xf>
    <xf numFmtId="0" fontId="12" fillId="0" borderId="4" xfId="1" applyFont="1" applyFill="1" applyBorder="1" applyAlignment="1">
      <alignment horizontal="center" vertical="top" wrapText="1"/>
    </xf>
    <xf numFmtId="0" fontId="12" fillId="0" borderId="5" xfId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 fitToPage="1"/>
  </sheetPr>
  <dimension ref="A1:R158"/>
  <sheetViews>
    <sheetView showGridLines="0" tabSelected="1" view="pageBreakPreview" zoomScale="80" zoomScaleNormal="100" zoomScaleSheetLayoutView="80" workbookViewId="0">
      <selection activeCell="P17" sqref="P17"/>
    </sheetView>
  </sheetViews>
  <sheetFormatPr defaultColWidth="9.109375" defaultRowHeight="13.2" outlineLevelRow="2" x14ac:dyDescent="0.25"/>
  <cols>
    <col min="1" max="1" width="4.77734375" style="23" customWidth="1"/>
    <col min="2" max="2" width="12.5546875" style="1" customWidth="1"/>
    <col min="3" max="3" width="43.21875" style="21" customWidth="1"/>
    <col min="4" max="4" width="11.109375" style="20" customWidth="1"/>
    <col min="5" max="5" width="12.44140625" style="22" customWidth="1"/>
    <col min="6" max="6" width="7.6640625" style="26" customWidth="1"/>
    <col min="7" max="9" width="6.6640625" style="26" customWidth="1"/>
    <col min="10" max="10" width="12" style="26" customWidth="1"/>
    <col min="11" max="17" width="6.6640625" style="26" customWidth="1"/>
    <col min="18" max="16384" width="9.109375" style="8"/>
  </cols>
  <sheetData>
    <row r="1" spans="1:18" outlineLevel="2" x14ac:dyDescent="0.25">
      <c r="A1" s="6" t="s">
        <v>0</v>
      </c>
      <c r="C1" s="2"/>
      <c r="D1" s="3"/>
      <c r="E1" s="4"/>
      <c r="F1" s="5"/>
      <c r="G1" s="5"/>
      <c r="H1" s="5"/>
      <c r="I1" s="5"/>
      <c r="J1" s="5"/>
      <c r="K1" s="5"/>
      <c r="L1" s="5"/>
      <c r="M1" s="6" t="s">
        <v>1</v>
      </c>
      <c r="N1" s="7"/>
      <c r="O1" s="5"/>
      <c r="P1" s="5"/>
      <c r="Q1" s="5"/>
    </row>
    <row r="2" spans="1:18" outlineLevel="1" x14ac:dyDescent="0.25">
      <c r="A2" s="10"/>
      <c r="C2" s="2"/>
      <c r="D2" s="3"/>
      <c r="E2" s="4"/>
      <c r="F2" s="5"/>
      <c r="G2" s="5"/>
      <c r="H2" s="5"/>
      <c r="I2" s="5"/>
      <c r="J2" s="5"/>
      <c r="K2" s="5"/>
      <c r="L2" s="5"/>
      <c r="M2" s="9"/>
      <c r="N2" s="7"/>
      <c r="O2" s="5"/>
      <c r="P2" s="5"/>
      <c r="Q2" s="5"/>
    </row>
    <row r="3" spans="1:18" outlineLevel="1" x14ac:dyDescent="0.25">
      <c r="A3" s="10"/>
      <c r="C3" s="2"/>
      <c r="D3" s="3"/>
      <c r="E3" s="4"/>
      <c r="F3" s="5"/>
      <c r="G3" s="5"/>
      <c r="H3" s="5"/>
      <c r="I3" s="5"/>
      <c r="J3" s="5"/>
      <c r="K3" s="5"/>
      <c r="L3" s="5"/>
      <c r="M3" s="9"/>
      <c r="N3" s="7"/>
      <c r="O3" s="5"/>
      <c r="P3" s="5"/>
      <c r="Q3" s="5"/>
    </row>
    <row r="4" spans="1:18" outlineLevel="1" x14ac:dyDescent="0.25">
      <c r="A4" s="10" t="s">
        <v>2</v>
      </c>
      <c r="C4" s="2"/>
      <c r="D4" s="3"/>
      <c r="E4" s="4"/>
      <c r="F4" s="5"/>
      <c r="G4" s="5"/>
      <c r="H4" s="5"/>
      <c r="I4" s="5"/>
      <c r="J4" s="5"/>
      <c r="K4" s="5"/>
      <c r="L4" s="5"/>
      <c r="M4" s="9" t="s">
        <v>2</v>
      </c>
      <c r="N4" s="7"/>
      <c r="O4" s="5"/>
      <c r="P4" s="5"/>
      <c r="Q4" s="5"/>
    </row>
    <row r="5" spans="1:18" outlineLevel="1" x14ac:dyDescent="0.25">
      <c r="A5" s="10" t="s">
        <v>253</v>
      </c>
      <c r="C5" s="2"/>
      <c r="D5" s="3"/>
      <c r="E5" s="4"/>
      <c r="F5" s="5"/>
      <c r="G5" s="5"/>
      <c r="H5" s="5"/>
      <c r="I5" s="5"/>
      <c r="J5" s="5"/>
      <c r="K5" s="5"/>
      <c r="L5" s="5"/>
      <c r="M5" s="10" t="s">
        <v>254</v>
      </c>
      <c r="N5" s="7"/>
      <c r="O5" s="5"/>
      <c r="P5" s="5"/>
      <c r="Q5" s="5"/>
    </row>
    <row r="6" spans="1:18" ht="14.4" x14ac:dyDescent="0.3">
      <c r="A6" s="52" t="s">
        <v>252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18" x14ac:dyDescent="0.25">
      <c r="A7" s="4"/>
      <c r="B7" s="30"/>
      <c r="C7" s="31"/>
      <c r="D7" s="32"/>
      <c r="E7" s="16"/>
      <c r="F7" s="11"/>
      <c r="G7" s="11"/>
      <c r="H7" s="12" t="s">
        <v>3</v>
      </c>
      <c r="I7" s="12"/>
      <c r="J7" s="11"/>
      <c r="K7" s="11"/>
      <c r="L7" s="11"/>
      <c r="M7" s="11"/>
      <c r="N7" s="11"/>
      <c r="O7" s="11"/>
      <c r="P7" s="11"/>
      <c r="Q7" s="5"/>
    </row>
    <row r="8" spans="1:18" x14ac:dyDescent="0.25">
      <c r="A8" s="4"/>
      <c r="B8" s="9"/>
      <c r="C8" s="2"/>
      <c r="D8" s="3"/>
      <c r="E8" s="8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8" x14ac:dyDescent="0.25">
      <c r="A9" s="4"/>
      <c r="B9" s="9"/>
      <c r="C9" s="2"/>
      <c r="D9" s="3"/>
      <c r="E9" s="8"/>
      <c r="F9" s="5"/>
      <c r="G9" s="5"/>
      <c r="H9" s="13" t="s">
        <v>303</v>
      </c>
      <c r="I9" s="13"/>
      <c r="J9" s="5"/>
      <c r="K9" s="5"/>
      <c r="L9" s="5"/>
      <c r="M9" s="5"/>
      <c r="N9" s="5"/>
      <c r="O9" s="5"/>
      <c r="P9" s="5"/>
      <c r="Q9" s="5"/>
    </row>
    <row r="10" spans="1:18" x14ac:dyDescent="0.25">
      <c r="A10" s="4"/>
      <c r="B10" s="9"/>
      <c r="C10" s="2"/>
      <c r="D10" s="3"/>
      <c r="E10" s="8"/>
      <c r="F10" s="5"/>
      <c r="G10" s="5"/>
      <c r="H10" s="4" t="s">
        <v>4</v>
      </c>
      <c r="I10" s="4"/>
      <c r="J10" s="5"/>
      <c r="K10" s="5"/>
      <c r="L10" s="5"/>
      <c r="M10" s="5"/>
      <c r="N10" s="5"/>
      <c r="O10" s="5"/>
      <c r="P10" s="5"/>
      <c r="Q10" s="5"/>
    </row>
    <row r="11" spans="1:18" x14ac:dyDescent="0.25">
      <c r="A11" s="4"/>
      <c r="B11" s="9"/>
      <c r="C11" s="2"/>
      <c r="D11" s="3"/>
      <c r="E11" s="8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8" ht="14.4" x14ac:dyDescent="0.3">
      <c r="A12" s="4"/>
      <c r="B12" s="9"/>
      <c r="C12" s="14" t="s">
        <v>5</v>
      </c>
      <c r="D12" s="57" t="s">
        <v>255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"/>
      <c r="Q12" s="5"/>
    </row>
    <row r="13" spans="1:18" x14ac:dyDescent="0.25">
      <c r="A13" s="4"/>
      <c r="B13" s="9"/>
      <c r="C13" s="2"/>
      <c r="D13" s="32"/>
      <c r="E13" s="16"/>
      <c r="F13" s="11"/>
      <c r="G13" s="11"/>
      <c r="H13" s="12" t="s">
        <v>6</v>
      </c>
      <c r="I13" s="12"/>
      <c r="J13" s="11"/>
      <c r="K13" s="11"/>
      <c r="L13" s="11"/>
      <c r="M13" s="11"/>
      <c r="N13" s="11"/>
      <c r="O13" s="11"/>
      <c r="P13" s="5"/>
      <c r="Q13" s="5"/>
    </row>
    <row r="14" spans="1:18" x14ac:dyDescent="0.25">
      <c r="A14" s="25"/>
      <c r="B14" s="17"/>
      <c r="C14" s="2"/>
      <c r="D14" s="3"/>
      <c r="E14" s="8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8" ht="14.4" x14ac:dyDescent="0.3">
      <c r="A15" s="4"/>
      <c r="B15" s="9"/>
      <c r="C15" s="2"/>
      <c r="D15" s="54" t="s">
        <v>251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18"/>
    </row>
    <row r="16" spans="1:18" ht="14.4" x14ac:dyDescent="0.3">
      <c r="A16" s="4"/>
      <c r="B16" s="9"/>
      <c r="C16" s="2"/>
      <c r="D16" s="15" t="s">
        <v>29</v>
      </c>
      <c r="E16" s="4"/>
      <c r="F16" s="5"/>
      <c r="G16" s="5"/>
      <c r="H16" s="5"/>
      <c r="I16" s="15"/>
      <c r="J16" s="55">
        <f>J150</f>
        <v>0</v>
      </c>
      <c r="K16" s="56"/>
      <c r="L16" s="10" t="s">
        <v>248</v>
      </c>
      <c r="M16" s="5"/>
      <c r="N16" s="5"/>
      <c r="O16" s="5"/>
      <c r="P16" s="5"/>
      <c r="Q16" s="5"/>
    </row>
    <row r="17" spans="1:17" ht="14.4" outlineLevel="1" x14ac:dyDescent="0.3">
      <c r="A17" s="4"/>
      <c r="B17" s="9"/>
      <c r="C17" s="2"/>
      <c r="D17" s="15" t="s">
        <v>34</v>
      </c>
      <c r="E17" s="4"/>
      <c r="F17" s="5"/>
      <c r="G17" s="5"/>
      <c r="H17" s="5"/>
      <c r="I17" s="15"/>
      <c r="J17" s="55" t="s">
        <v>35</v>
      </c>
      <c r="K17" s="56"/>
      <c r="L17" s="10" t="s">
        <v>23</v>
      </c>
      <c r="M17" s="5"/>
      <c r="N17" s="5"/>
      <c r="O17" s="5"/>
      <c r="P17" s="5"/>
      <c r="Q17" s="5"/>
    </row>
    <row r="18" spans="1:17" ht="14.4" outlineLevel="1" x14ac:dyDescent="0.3">
      <c r="A18" s="4"/>
      <c r="B18" s="9"/>
      <c r="C18" s="2"/>
      <c r="D18" s="15" t="s">
        <v>32</v>
      </c>
      <c r="E18" s="4"/>
      <c r="F18" s="5"/>
      <c r="G18" s="5"/>
      <c r="H18" s="5"/>
      <c r="I18" s="15"/>
      <c r="J18" s="55" t="s">
        <v>33</v>
      </c>
      <c r="K18" s="56"/>
      <c r="L18" s="10" t="s">
        <v>23</v>
      </c>
      <c r="M18" s="5"/>
      <c r="N18" s="5"/>
      <c r="O18" s="5"/>
      <c r="P18" s="5"/>
      <c r="Q18" s="5"/>
    </row>
    <row r="19" spans="1:17" ht="14.4" outlineLevel="1" x14ac:dyDescent="0.3">
      <c r="A19" s="4"/>
      <c r="B19" s="9"/>
      <c r="C19" s="2"/>
      <c r="D19" s="15" t="s">
        <v>30</v>
      </c>
      <c r="E19" s="4"/>
      <c r="F19" s="5"/>
      <c r="G19" s="5"/>
      <c r="H19" s="5"/>
      <c r="I19" s="15"/>
      <c r="J19" s="55" t="s">
        <v>31</v>
      </c>
      <c r="K19" s="56"/>
      <c r="L19" s="10" t="s">
        <v>23</v>
      </c>
      <c r="M19" s="5"/>
      <c r="N19" s="5"/>
      <c r="O19" s="5"/>
      <c r="P19" s="5"/>
      <c r="Q19" s="5"/>
    </row>
    <row r="20" spans="1:17" ht="14.4" x14ac:dyDescent="0.3">
      <c r="A20" s="4"/>
      <c r="B20" s="9"/>
      <c r="C20" s="2"/>
      <c r="D20" s="15" t="s">
        <v>25</v>
      </c>
      <c r="E20" s="4"/>
      <c r="F20" s="5"/>
      <c r="G20" s="5"/>
      <c r="H20" s="5"/>
      <c r="I20" s="15"/>
      <c r="J20" s="55" t="s">
        <v>24</v>
      </c>
      <c r="K20" s="56"/>
      <c r="L20" s="10" t="s">
        <v>23</v>
      </c>
      <c r="M20" s="5"/>
      <c r="N20" s="5"/>
      <c r="O20" s="5"/>
      <c r="P20" s="5"/>
      <c r="Q20" s="5"/>
    </row>
    <row r="21" spans="1:17" ht="14.4" outlineLevel="1" x14ac:dyDescent="0.3">
      <c r="A21" s="4"/>
      <c r="B21" s="9"/>
      <c r="C21" s="2"/>
      <c r="D21" s="15" t="s">
        <v>26</v>
      </c>
      <c r="E21" s="4"/>
      <c r="F21" s="5"/>
      <c r="G21" s="5"/>
      <c r="H21" s="5"/>
      <c r="I21" s="15"/>
      <c r="J21" s="55" t="s">
        <v>27</v>
      </c>
      <c r="K21" s="56"/>
      <c r="L21" s="10" t="s">
        <v>28</v>
      </c>
      <c r="M21" s="5"/>
      <c r="N21" s="5"/>
      <c r="O21" s="5"/>
      <c r="P21" s="5"/>
      <c r="Q21" s="5"/>
    </row>
    <row r="22" spans="1:17" x14ac:dyDescent="0.25">
      <c r="A22" s="4"/>
      <c r="B22" s="9"/>
      <c r="C22" s="2"/>
      <c r="D22" s="33" t="s">
        <v>250</v>
      </c>
      <c r="E22" s="4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x14ac:dyDescent="0.25">
      <c r="A23" s="4"/>
      <c r="B23" s="9"/>
      <c r="C23" s="2"/>
      <c r="D23" s="3"/>
      <c r="E23" s="4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x14ac:dyDescent="0.25"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ht="18" customHeight="1" x14ac:dyDescent="0.25">
      <c r="A25" s="50" t="s">
        <v>7</v>
      </c>
      <c r="B25" s="60" t="s">
        <v>8</v>
      </c>
      <c r="C25" s="50" t="s">
        <v>9</v>
      </c>
      <c r="D25" s="50" t="s">
        <v>10</v>
      </c>
      <c r="E25" s="50" t="s">
        <v>11</v>
      </c>
      <c r="F25" s="50" t="s">
        <v>12</v>
      </c>
      <c r="G25" s="51"/>
      <c r="H25" s="51"/>
      <c r="I25" s="51"/>
      <c r="J25" s="50" t="s">
        <v>13</v>
      </c>
      <c r="K25" s="51"/>
      <c r="L25" s="51"/>
      <c r="M25" s="51"/>
      <c r="N25" s="50" t="s">
        <v>14</v>
      </c>
      <c r="O25" s="50" t="s">
        <v>15</v>
      </c>
      <c r="P25" s="50" t="s">
        <v>16</v>
      </c>
      <c r="Q25" s="50" t="s">
        <v>17</v>
      </c>
    </row>
    <row r="26" spans="1:17" ht="15.75" customHeight="1" x14ac:dyDescent="0.25">
      <c r="A26" s="51"/>
      <c r="B26" s="61"/>
      <c r="C26" s="62"/>
      <c r="D26" s="50"/>
      <c r="E26" s="51"/>
      <c r="F26" s="50" t="s">
        <v>18</v>
      </c>
      <c r="G26" s="50" t="s">
        <v>19</v>
      </c>
      <c r="H26" s="51"/>
      <c r="I26" s="51"/>
      <c r="J26" s="50" t="s">
        <v>18</v>
      </c>
      <c r="K26" s="50" t="s">
        <v>19</v>
      </c>
      <c r="L26" s="51"/>
      <c r="M26" s="51"/>
      <c r="N26" s="50"/>
      <c r="O26" s="50"/>
      <c r="P26" s="50"/>
      <c r="Q26" s="50"/>
    </row>
    <row r="27" spans="1:17" ht="15.75" customHeight="1" x14ac:dyDescent="0.25">
      <c r="A27" s="51"/>
      <c r="B27" s="61"/>
      <c r="C27" s="62"/>
      <c r="D27" s="50"/>
      <c r="E27" s="51"/>
      <c r="F27" s="51"/>
      <c r="G27" s="27" t="s">
        <v>20</v>
      </c>
      <c r="H27" s="27" t="s">
        <v>21</v>
      </c>
      <c r="I27" s="27" t="s">
        <v>22</v>
      </c>
      <c r="J27" s="51"/>
      <c r="K27" s="27" t="s">
        <v>20</v>
      </c>
      <c r="L27" s="27" t="s">
        <v>21</v>
      </c>
      <c r="M27" s="27" t="s">
        <v>22</v>
      </c>
      <c r="N27" s="50"/>
      <c r="O27" s="50"/>
      <c r="P27" s="50"/>
      <c r="Q27" s="50"/>
    </row>
    <row r="28" spans="1:17" x14ac:dyDescent="0.25">
      <c r="A28" s="19">
        <v>1</v>
      </c>
      <c r="B28" s="29">
        <v>2</v>
      </c>
      <c r="C28" s="27">
        <v>3</v>
      </c>
      <c r="D28" s="27">
        <v>4</v>
      </c>
      <c r="E28" s="19">
        <v>5</v>
      </c>
      <c r="F28" s="28">
        <v>6</v>
      </c>
      <c r="G28" s="28">
        <v>7</v>
      </c>
      <c r="H28" s="28">
        <v>8</v>
      </c>
      <c r="I28" s="28">
        <v>9</v>
      </c>
      <c r="J28" s="28">
        <v>10</v>
      </c>
      <c r="K28" s="28">
        <v>11</v>
      </c>
      <c r="L28" s="28">
        <v>12</v>
      </c>
      <c r="M28" s="28">
        <v>13</v>
      </c>
      <c r="N28" s="28">
        <v>14</v>
      </c>
      <c r="O28" s="28">
        <v>15</v>
      </c>
      <c r="P28" s="28">
        <v>16</v>
      </c>
      <c r="Q28" s="28">
        <v>17</v>
      </c>
    </row>
    <row r="29" spans="1:17" ht="19.8" customHeight="1" x14ac:dyDescent="0.25">
      <c r="A29" s="58" t="s">
        <v>36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</row>
    <row r="30" spans="1:17" ht="19.8" customHeight="1" x14ac:dyDescent="0.25">
      <c r="A30" s="63" t="s">
        <v>37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</row>
    <row r="31" spans="1:17" ht="29.4" customHeight="1" x14ac:dyDescent="0.25">
      <c r="A31" s="34" t="s">
        <v>38</v>
      </c>
      <c r="B31" s="35" t="s">
        <v>39</v>
      </c>
      <c r="C31" s="36" t="s">
        <v>261</v>
      </c>
      <c r="D31" s="24" t="s">
        <v>40</v>
      </c>
      <c r="E31" s="37">
        <v>3</v>
      </c>
      <c r="F31" s="38">
        <v>77.69</v>
      </c>
      <c r="G31" s="38">
        <v>67.23</v>
      </c>
      <c r="H31" s="38">
        <v>10.46</v>
      </c>
      <c r="I31" s="38">
        <v>1.23</v>
      </c>
      <c r="J31" s="39">
        <v>233</v>
      </c>
      <c r="K31" s="39">
        <v>202</v>
      </c>
      <c r="L31" s="39">
        <v>31</v>
      </c>
      <c r="M31" s="39">
        <v>4</v>
      </c>
      <c r="N31" s="39">
        <v>0.28349999999999997</v>
      </c>
      <c r="O31" s="39">
        <v>0.85</v>
      </c>
      <c r="P31" s="39">
        <v>4.0000000000000001E-3</v>
      </c>
      <c r="Q31" s="39">
        <v>0.01</v>
      </c>
    </row>
    <row r="32" spans="1:17" ht="19.8" customHeight="1" x14ac:dyDescent="0.25">
      <c r="A32" s="63" t="s">
        <v>41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</row>
    <row r="33" spans="1:17" ht="19.8" customHeight="1" x14ac:dyDescent="0.25">
      <c r="A33" s="63" t="s">
        <v>42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</row>
    <row r="34" spans="1:17" ht="40.200000000000003" customHeight="1" x14ac:dyDescent="0.25">
      <c r="A34" s="34" t="s">
        <v>43</v>
      </c>
      <c r="B34" s="35" t="s">
        <v>44</v>
      </c>
      <c r="C34" s="36" t="s">
        <v>262</v>
      </c>
      <c r="D34" s="24" t="s">
        <v>40</v>
      </c>
      <c r="E34" s="40" t="s">
        <v>45</v>
      </c>
      <c r="F34" s="38">
        <v>166.43</v>
      </c>
      <c r="G34" s="38">
        <v>166.43</v>
      </c>
      <c r="H34" s="39"/>
      <c r="I34" s="39"/>
      <c r="J34" s="39">
        <v>2663</v>
      </c>
      <c r="K34" s="39">
        <v>2663</v>
      </c>
      <c r="L34" s="39"/>
      <c r="M34" s="39"/>
      <c r="N34" s="39">
        <v>0.70199999999999996</v>
      </c>
      <c r="O34" s="39">
        <v>11.23</v>
      </c>
      <c r="P34" s="39"/>
      <c r="Q34" s="39"/>
    </row>
    <row r="35" spans="1:17" ht="49.2" customHeight="1" x14ac:dyDescent="0.25">
      <c r="A35" s="34" t="s">
        <v>46</v>
      </c>
      <c r="B35" s="35" t="s">
        <v>47</v>
      </c>
      <c r="C35" s="36" t="s">
        <v>263</v>
      </c>
      <c r="D35" s="24" t="s">
        <v>40</v>
      </c>
      <c r="E35" s="40" t="s">
        <v>45</v>
      </c>
      <c r="F35" s="38">
        <v>626.04999999999995</v>
      </c>
      <c r="G35" s="38">
        <v>626.04999999999995</v>
      </c>
      <c r="H35" s="39"/>
      <c r="I35" s="39"/>
      <c r="J35" s="39">
        <v>10017</v>
      </c>
      <c r="K35" s="39">
        <v>10017</v>
      </c>
      <c r="L35" s="39"/>
      <c r="M35" s="39"/>
      <c r="N35" s="39">
        <v>2.7810000000000001</v>
      </c>
      <c r="O35" s="39">
        <v>44.5</v>
      </c>
      <c r="P35" s="39"/>
      <c r="Q35" s="39"/>
    </row>
    <row r="36" spans="1:17" ht="34.200000000000003" x14ac:dyDescent="0.25">
      <c r="A36" s="34" t="s">
        <v>48</v>
      </c>
      <c r="B36" s="35" t="s">
        <v>49</v>
      </c>
      <c r="C36" s="36" t="s">
        <v>264</v>
      </c>
      <c r="D36" s="24" t="s">
        <v>50</v>
      </c>
      <c r="E36" s="37">
        <v>2</v>
      </c>
      <c r="F36" s="38">
        <v>66.650000000000006</v>
      </c>
      <c r="G36" s="38">
        <v>66.650000000000006</v>
      </c>
      <c r="H36" s="39"/>
      <c r="I36" s="39"/>
      <c r="J36" s="39">
        <v>133</v>
      </c>
      <c r="K36" s="39">
        <v>133</v>
      </c>
      <c r="L36" s="39"/>
      <c r="M36" s="39"/>
      <c r="N36" s="39">
        <v>0.29699999999999999</v>
      </c>
      <c r="O36" s="39">
        <v>0.59</v>
      </c>
      <c r="P36" s="39"/>
      <c r="Q36" s="39"/>
    </row>
    <row r="37" spans="1:17" ht="31.8" customHeight="1" x14ac:dyDescent="0.25">
      <c r="A37" s="41" t="s">
        <v>51</v>
      </c>
      <c r="B37" s="35" t="s">
        <v>265</v>
      </c>
      <c r="C37" s="42" t="s">
        <v>52</v>
      </c>
      <c r="D37" s="43" t="s">
        <v>53</v>
      </c>
      <c r="E37" s="44">
        <v>2</v>
      </c>
      <c r="F37" s="45">
        <v>4</v>
      </c>
      <c r="G37" s="39"/>
      <c r="H37" s="39"/>
      <c r="I37" s="39"/>
      <c r="J37" s="46">
        <v>8</v>
      </c>
      <c r="K37" s="39"/>
      <c r="L37" s="39"/>
      <c r="M37" s="39"/>
      <c r="N37" s="39"/>
      <c r="O37" s="39"/>
      <c r="P37" s="39"/>
      <c r="Q37" s="39"/>
    </row>
    <row r="38" spans="1:17" ht="33" customHeight="1" x14ac:dyDescent="0.25">
      <c r="A38" s="41" t="s">
        <v>54</v>
      </c>
      <c r="B38" s="35" t="s">
        <v>265</v>
      </c>
      <c r="C38" s="42" t="s">
        <v>55</v>
      </c>
      <c r="D38" s="43" t="s">
        <v>53</v>
      </c>
      <c r="E38" s="44">
        <v>2</v>
      </c>
      <c r="F38" s="45">
        <v>5</v>
      </c>
      <c r="G38" s="39"/>
      <c r="H38" s="39"/>
      <c r="I38" s="39"/>
      <c r="J38" s="46">
        <v>10</v>
      </c>
      <c r="K38" s="39"/>
      <c r="L38" s="39"/>
      <c r="M38" s="39"/>
      <c r="N38" s="39"/>
      <c r="O38" s="39"/>
      <c r="P38" s="39"/>
      <c r="Q38" s="39"/>
    </row>
    <row r="39" spans="1:17" ht="51" customHeight="1" x14ac:dyDescent="0.25">
      <c r="A39" s="34" t="s">
        <v>56</v>
      </c>
      <c r="B39" s="35" t="s">
        <v>57</v>
      </c>
      <c r="C39" s="36" t="s">
        <v>266</v>
      </c>
      <c r="D39" s="24" t="s">
        <v>58</v>
      </c>
      <c r="E39" s="40" t="s">
        <v>59</v>
      </c>
      <c r="F39" s="38">
        <v>3673.69</v>
      </c>
      <c r="G39" s="38">
        <v>3673.69</v>
      </c>
      <c r="H39" s="39"/>
      <c r="I39" s="39"/>
      <c r="J39" s="39">
        <v>6907</v>
      </c>
      <c r="K39" s="39">
        <v>6907</v>
      </c>
      <c r="L39" s="39"/>
      <c r="M39" s="39"/>
      <c r="N39" s="39">
        <v>15.255000000000001</v>
      </c>
      <c r="O39" s="39">
        <v>28.68</v>
      </c>
      <c r="P39" s="39"/>
      <c r="Q39" s="39"/>
    </row>
    <row r="40" spans="1:17" ht="24" x14ac:dyDescent="0.25">
      <c r="A40" s="47" t="s">
        <v>61</v>
      </c>
      <c r="B40" s="35" t="s">
        <v>265</v>
      </c>
      <c r="C40" s="42" t="s">
        <v>60</v>
      </c>
      <c r="D40" s="43" t="s">
        <v>53</v>
      </c>
      <c r="E40" s="44">
        <v>1</v>
      </c>
      <c r="F40" s="45">
        <v>12467</v>
      </c>
      <c r="G40" s="39"/>
      <c r="H40" s="39"/>
      <c r="I40" s="39"/>
      <c r="J40" s="46">
        <v>12467</v>
      </c>
      <c r="K40" s="39"/>
      <c r="L40" s="39"/>
      <c r="M40" s="39"/>
      <c r="N40" s="39"/>
      <c r="O40" s="39"/>
      <c r="P40" s="39"/>
      <c r="Q40" s="39"/>
    </row>
    <row r="41" spans="1:17" x14ac:dyDescent="0.25">
      <c r="A41" s="41" t="s">
        <v>62</v>
      </c>
      <c r="B41" s="35" t="s">
        <v>265</v>
      </c>
      <c r="C41" s="42" t="s">
        <v>63</v>
      </c>
      <c r="D41" s="43" t="s">
        <v>53</v>
      </c>
      <c r="E41" s="44">
        <v>1</v>
      </c>
      <c r="F41" s="45">
        <v>51</v>
      </c>
      <c r="G41" s="39"/>
      <c r="H41" s="39"/>
      <c r="I41" s="39"/>
      <c r="J41" s="46">
        <v>51</v>
      </c>
      <c r="K41" s="39"/>
      <c r="L41" s="39"/>
      <c r="M41" s="39"/>
      <c r="N41" s="39"/>
      <c r="O41" s="39"/>
      <c r="P41" s="39"/>
      <c r="Q41" s="39"/>
    </row>
    <row r="42" spans="1:17" ht="24" x14ac:dyDescent="0.25">
      <c r="A42" s="47" t="s">
        <v>65</v>
      </c>
      <c r="B42" s="35" t="s">
        <v>265</v>
      </c>
      <c r="C42" s="42" t="s">
        <v>64</v>
      </c>
      <c r="D42" s="43" t="s">
        <v>53</v>
      </c>
      <c r="E42" s="44">
        <v>13</v>
      </c>
      <c r="F42" s="45">
        <v>32186</v>
      </c>
      <c r="G42" s="39"/>
      <c r="H42" s="39"/>
      <c r="I42" s="39"/>
      <c r="J42" s="46">
        <v>418418</v>
      </c>
      <c r="K42" s="39"/>
      <c r="L42" s="39"/>
      <c r="M42" s="39"/>
      <c r="N42" s="39"/>
      <c r="O42" s="39"/>
      <c r="P42" s="39"/>
      <c r="Q42" s="39"/>
    </row>
    <row r="43" spans="1:17" ht="24" x14ac:dyDescent="0.25">
      <c r="A43" s="47" t="s">
        <v>67</v>
      </c>
      <c r="B43" s="35" t="s">
        <v>265</v>
      </c>
      <c r="C43" s="42" t="s">
        <v>66</v>
      </c>
      <c r="D43" s="43" t="s">
        <v>53</v>
      </c>
      <c r="E43" s="44">
        <v>2</v>
      </c>
      <c r="F43" s="45">
        <v>34193</v>
      </c>
      <c r="G43" s="39"/>
      <c r="H43" s="39"/>
      <c r="I43" s="39"/>
      <c r="J43" s="46">
        <v>68386</v>
      </c>
      <c r="K43" s="39"/>
      <c r="L43" s="39"/>
      <c r="M43" s="39"/>
      <c r="N43" s="39"/>
      <c r="O43" s="39"/>
      <c r="P43" s="39"/>
      <c r="Q43" s="39"/>
    </row>
    <row r="44" spans="1:17" ht="24" x14ac:dyDescent="0.25">
      <c r="A44" s="41" t="s">
        <v>68</v>
      </c>
      <c r="B44" s="35" t="s">
        <v>265</v>
      </c>
      <c r="C44" s="42" t="s">
        <v>69</v>
      </c>
      <c r="D44" s="43" t="s">
        <v>53</v>
      </c>
      <c r="E44" s="44">
        <v>1</v>
      </c>
      <c r="F44" s="45">
        <v>123</v>
      </c>
      <c r="G44" s="39"/>
      <c r="H44" s="39"/>
      <c r="I44" s="39"/>
      <c r="J44" s="46">
        <v>123</v>
      </c>
      <c r="K44" s="39"/>
      <c r="L44" s="39"/>
      <c r="M44" s="39"/>
      <c r="N44" s="39"/>
      <c r="O44" s="39"/>
      <c r="P44" s="39"/>
      <c r="Q44" s="39"/>
    </row>
    <row r="45" spans="1:17" ht="24" x14ac:dyDescent="0.25">
      <c r="A45" s="41" t="s">
        <v>70</v>
      </c>
      <c r="B45" s="35" t="s">
        <v>265</v>
      </c>
      <c r="C45" s="42" t="s">
        <v>71</v>
      </c>
      <c r="D45" s="43" t="s">
        <v>53</v>
      </c>
      <c r="E45" s="44">
        <v>2</v>
      </c>
      <c r="F45" s="45">
        <v>63</v>
      </c>
      <c r="G45" s="39"/>
      <c r="H45" s="39"/>
      <c r="I45" s="39"/>
      <c r="J45" s="46">
        <v>126</v>
      </c>
      <c r="K45" s="39"/>
      <c r="L45" s="39"/>
      <c r="M45" s="39"/>
      <c r="N45" s="39"/>
      <c r="O45" s="39"/>
      <c r="P45" s="39"/>
      <c r="Q45" s="39"/>
    </row>
    <row r="46" spans="1:17" ht="30" customHeight="1" x14ac:dyDescent="0.25">
      <c r="A46" s="41" t="s">
        <v>72</v>
      </c>
      <c r="B46" s="35" t="s">
        <v>265</v>
      </c>
      <c r="C46" s="42" t="s">
        <v>73</v>
      </c>
      <c r="D46" s="43" t="s">
        <v>53</v>
      </c>
      <c r="E46" s="44">
        <v>2</v>
      </c>
      <c r="F46" s="45">
        <v>263</v>
      </c>
      <c r="G46" s="39"/>
      <c r="H46" s="39"/>
      <c r="I46" s="39"/>
      <c r="J46" s="46">
        <v>526</v>
      </c>
      <c r="K46" s="39"/>
      <c r="L46" s="39"/>
      <c r="M46" s="39"/>
      <c r="N46" s="39"/>
      <c r="O46" s="39"/>
      <c r="P46" s="39"/>
      <c r="Q46" s="39"/>
    </row>
    <row r="47" spans="1:17" ht="19.8" customHeight="1" x14ac:dyDescent="0.25">
      <c r="A47" s="63" t="s">
        <v>74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</row>
    <row r="48" spans="1:17" ht="32.4" customHeight="1" x14ac:dyDescent="0.25">
      <c r="A48" s="34" t="s">
        <v>75</v>
      </c>
      <c r="B48" s="35" t="s">
        <v>76</v>
      </c>
      <c r="C48" s="36" t="s">
        <v>270</v>
      </c>
      <c r="D48" s="24" t="s">
        <v>40</v>
      </c>
      <c r="E48" s="37">
        <v>1</v>
      </c>
      <c r="F48" s="38">
        <v>4630.28</v>
      </c>
      <c r="G48" s="38">
        <v>3031.29</v>
      </c>
      <c r="H48" s="38">
        <v>1598.99</v>
      </c>
      <c r="I48" s="38">
        <v>179.51</v>
      </c>
      <c r="J48" s="39">
        <v>4630</v>
      </c>
      <c r="K48" s="39">
        <v>3031</v>
      </c>
      <c r="L48" s="39">
        <v>1599</v>
      </c>
      <c r="M48" s="39">
        <v>180</v>
      </c>
      <c r="N48" s="39">
        <v>13.635</v>
      </c>
      <c r="O48" s="39">
        <v>13.64</v>
      </c>
      <c r="P48" s="39">
        <v>0.58050000000000002</v>
      </c>
      <c r="Q48" s="39">
        <v>0.57999999999999996</v>
      </c>
    </row>
    <row r="49" spans="1:17" ht="54" customHeight="1" x14ac:dyDescent="0.25">
      <c r="A49" s="34" t="s">
        <v>77</v>
      </c>
      <c r="B49" s="35" t="s">
        <v>49</v>
      </c>
      <c r="C49" s="36" t="s">
        <v>271</v>
      </c>
      <c r="D49" s="24" t="s">
        <v>50</v>
      </c>
      <c r="E49" s="37">
        <v>1</v>
      </c>
      <c r="F49" s="38">
        <v>66.650000000000006</v>
      </c>
      <c r="G49" s="38">
        <v>66.650000000000006</v>
      </c>
      <c r="H49" s="39"/>
      <c r="I49" s="39"/>
      <c r="J49" s="39">
        <v>67</v>
      </c>
      <c r="K49" s="39">
        <v>67</v>
      </c>
      <c r="L49" s="39"/>
      <c r="M49" s="39"/>
      <c r="N49" s="39">
        <v>0.29699999999999999</v>
      </c>
      <c r="O49" s="39">
        <v>0.3</v>
      </c>
      <c r="P49" s="39"/>
      <c r="Q49" s="39"/>
    </row>
    <row r="50" spans="1:17" ht="32.4" customHeight="1" x14ac:dyDescent="0.25">
      <c r="A50" s="41" t="s">
        <v>78</v>
      </c>
      <c r="B50" s="35" t="s">
        <v>265</v>
      </c>
      <c r="C50" s="42" t="s">
        <v>52</v>
      </c>
      <c r="D50" s="43" t="s">
        <v>53</v>
      </c>
      <c r="E50" s="44">
        <v>1</v>
      </c>
      <c r="F50" s="45">
        <v>4</v>
      </c>
      <c r="G50" s="39"/>
      <c r="H50" s="39"/>
      <c r="I50" s="39"/>
      <c r="J50" s="46">
        <v>4</v>
      </c>
      <c r="K50" s="39"/>
      <c r="L50" s="39"/>
      <c r="M50" s="39"/>
      <c r="N50" s="39"/>
      <c r="O50" s="39"/>
      <c r="P50" s="39"/>
      <c r="Q50" s="39"/>
    </row>
    <row r="51" spans="1:17" ht="30.6" customHeight="1" x14ac:dyDescent="0.25">
      <c r="A51" s="41" t="s">
        <v>79</v>
      </c>
      <c r="B51" s="35" t="s">
        <v>265</v>
      </c>
      <c r="C51" s="42" t="s">
        <v>55</v>
      </c>
      <c r="D51" s="43" t="s">
        <v>53</v>
      </c>
      <c r="E51" s="44">
        <v>1</v>
      </c>
      <c r="F51" s="45">
        <v>5</v>
      </c>
      <c r="G51" s="39"/>
      <c r="H51" s="39"/>
      <c r="I51" s="39"/>
      <c r="J51" s="46">
        <v>5</v>
      </c>
      <c r="K51" s="39"/>
      <c r="L51" s="39"/>
      <c r="M51" s="39"/>
      <c r="N51" s="39"/>
      <c r="O51" s="39"/>
      <c r="P51" s="39"/>
      <c r="Q51" s="39"/>
    </row>
    <row r="52" spans="1:17" ht="67.2" customHeight="1" x14ac:dyDescent="0.25">
      <c r="A52" s="34" t="s">
        <v>80</v>
      </c>
      <c r="B52" s="35" t="s">
        <v>47</v>
      </c>
      <c r="C52" s="36" t="s">
        <v>272</v>
      </c>
      <c r="D52" s="24" t="s">
        <v>40</v>
      </c>
      <c r="E52" s="37">
        <v>1</v>
      </c>
      <c r="F52" s="38">
        <v>626.04999999999995</v>
      </c>
      <c r="G52" s="38">
        <v>626.04999999999995</v>
      </c>
      <c r="H52" s="39"/>
      <c r="I52" s="39"/>
      <c r="J52" s="39">
        <v>626</v>
      </c>
      <c r="K52" s="39">
        <v>626</v>
      </c>
      <c r="L52" s="39"/>
      <c r="M52" s="39"/>
      <c r="N52" s="39">
        <v>2.7810000000000001</v>
      </c>
      <c r="O52" s="39">
        <v>2.78</v>
      </c>
      <c r="P52" s="39"/>
      <c r="Q52" s="39"/>
    </row>
    <row r="53" spans="1:17" ht="45.6" x14ac:dyDescent="0.25">
      <c r="A53" s="34" t="s">
        <v>81</v>
      </c>
      <c r="B53" s="35" t="s">
        <v>57</v>
      </c>
      <c r="C53" s="36" t="s">
        <v>273</v>
      </c>
      <c r="D53" s="24" t="s">
        <v>58</v>
      </c>
      <c r="E53" s="40" t="s">
        <v>82</v>
      </c>
      <c r="F53" s="38">
        <v>3673.69</v>
      </c>
      <c r="G53" s="38">
        <v>3673.69</v>
      </c>
      <c r="H53" s="39"/>
      <c r="I53" s="39"/>
      <c r="J53" s="39">
        <v>588</v>
      </c>
      <c r="K53" s="39">
        <v>588</v>
      </c>
      <c r="L53" s="39"/>
      <c r="M53" s="39"/>
      <c r="N53" s="39">
        <v>15.255000000000001</v>
      </c>
      <c r="O53" s="39">
        <v>2.44</v>
      </c>
      <c r="P53" s="39"/>
      <c r="Q53" s="39"/>
    </row>
    <row r="54" spans="1:17" ht="51.6" customHeight="1" x14ac:dyDescent="0.25">
      <c r="A54" s="34" t="s">
        <v>83</v>
      </c>
      <c r="B54" s="35" t="s">
        <v>84</v>
      </c>
      <c r="C54" s="36" t="s">
        <v>274</v>
      </c>
      <c r="D54" s="24" t="s">
        <v>40</v>
      </c>
      <c r="E54" s="37">
        <v>8</v>
      </c>
      <c r="F54" s="38">
        <v>320.72000000000003</v>
      </c>
      <c r="G54" s="38">
        <v>285.83</v>
      </c>
      <c r="H54" s="38">
        <v>34.89</v>
      </c>
      <c r="I54" s="38">
        <v>4.09</v>
      </c>
      <c r="J54" s="39">
        <v>2566</v>
      </c>
      <c r="K54" s="39">
        <v>2287</v>
      </c>
      <c r="L54" s="39">
        <v>279</v>
      </c>
      <c r="M54" s="39">
        <v>33</v>
      </c>
      <c r="N54" s="39">
        <v>1.242</v>
      </c>
      <c r="O54" s="39">
        <v>9.94</v>
      </c>
      <c r="P54" s="39">
        <v>1.35E-2</v>
      </c>
      <c r="Q54" s="39">
        <v>0.11</v>
      </c>
    </row>
    <row r="55" spans="1:17" ht="24" x14ac:dyDescent="0.25">
      <c r="A55" s="47" t="s">
        <v>86</v>
      </c>
      <c r="B55" s="35" t="s">
        <v>265</v>
      </c>
      <c r="C55" s="42" t="s">
        <v>85</v>
      </c>
      <c r="D55" s="43" t="s">
        <v>53</v>
      </c>
      <c r="E55" s="44">
        <v>1</v>
      </c>
      <c r="F55" s="45">
        <v>108597</v>
      </c>
      <c r="G55" s="39"/>
      <c r="H55" s="39"/>
      <c r="I55" s="39"/>
      <c r="J55" s="46">
        <v>108597</v>
      </c>
      <c r="K55" s="39"/>
      <c r="L55" s="39"/>
      <c r="M55" s="39"/>
      <c r="N55" s="39"/>
      <c r="O55" s="39"/>
      <c r="P55" s="39"/>
      <c r="Q55" s="39"/>
    </row>
    <row r="56" spans="1:17" ht="24" x14ac:dyDescent="0.25">
      <c r="A56" s="41" t="s">
        <v>87</v>
      </c>
      <c r="B56" s="35" t="s">
        <v>265</v>
      </c>
      <c r="C56" s="42" t="s">
        <v>88</v>
      </c>
      <c r="D56" s="43" t="s">
        <v>53</v>
      </c>
      <c r="E56" s="44">
        <v>1</v>
      </c>
      <c r="F56" s="45">
        <v>25</v>
      </c>
      <c r="G56" s="39"/>
      <c r="H56" s="39"/>
      <c r="I56" s="39"/>
      <c r="J56" s="46">
        <v>25</v>
      </c>
      <c r="K56" s="39"/>
      <c r="L56" s="39"/>
      <c r="M56" s="39"/>
      <c r="N56" s="39"/>
      <c r="O56" s="39"/>
      <c r="P56" s="39"/>
      <c r="Q56" s="39"/>
    </row>
    <row r="57" spans="1:17" ht="26.4" customHeight="1" x14ac:dyDescent="0.25">
      <c r="A57" s="41" t="s">
        <v>89</v>
      </c>
      <c r="B57" s="35" t="s">
        <v>265</v>
      </c>
      <c r="C57" s="42" t="s">
        <v>90</v>
      </c>
      <c r="D57" s="43" t="s">
        <v>53</v>
      </c>
      <c r="E57" s="44">
        <v>1</v>
      </c>
      <c r="F57" s="45">
        <v>11238</v>
      </c>
      <c r="G57" s="39"/>
      <c r="H57" s="39"/>
      <c r="I57" s="39"/>
      <c r="J57" s="46">
        <v>11238</v>
      </c>
      <c r="K57" s="39"/>
      <c r="L57" s="39"/>
      <c r="M57" s="39"/>
      <c r="N57" s="39"/>
      <c r="O57" s="39"/>
      <c r="P57" s="39"/>
      <c r="Q57" s="39"/>
    </row>
    <row r="58" spans="1:17" ht="30" customHeight="1" x14ac:dyDescent="0.25">
      <c r="A58" s="47" t="s">
        <v>91</v>
      </c>
      <c r="B58" s="35" t="s">
        <v>265</v>
      </c>
      <c r="C58" s="42" t="s">
        <v>66</v>
      </c>
      <c r="D58" s="43" t="s">
        <v>53</v>
      </c>
      <c r="E58" s="44">
        <v>1</v>
      </c>
      <c r="F58" s="45">
        <v>34193</v>
      </c>
      <c r="G58" s="39"/>
      <c r="H58" s="39"/>
      <c r="I58" s="39"/>
      <c r="J58" s="46">
        <v>34193</v>
      </c>
      <c r="K58" s="39"/>
      <c r="L58" s="39"/>
      <c r="M58" s="39"/>
      <c r="N58" s="39"/>
      <c r="O58" s="39"/>
      <c r="P58" s="39"/>
      <c r="Q58" s="39"/>
    </row>
    <row r="59" spans="1:17" ht="29.4" customHeight="1" x14ac:dyDescent="0.25">
      <c r="A59" s="47" t="s">
        <v>92</v>
      </c>
      <c r="B59" s="35" t="s">
        <v>265</v>
      </c>
      <c r="C59" s="42" t="s">
        <v>64</v>
      </c>
      <c r="D59" s="43" t="s">
        <v>53</v>
      </c>
      <c r="E59" s="44">
        <v>1</v>
      </c>
      <c r="F59" s="45">
        <v>32186</v>
      </c>
      <c r="G59" s="39"/>
      <c r="H59" s="39"/>
      <c r="I59" s="39"/>
      <c r="J59" s="46">
        <v>32186</v>
      </c>
      <c r="K59" s="39"/>
      <c r="L59" s="39"/>
      <c r="M59" s="39"/>
      <c r="N59" s="39"/>
      <c r="O59" s="39"/>
      <c r="P59" s="39"/>
      <c r="Q59" s="39"/>
    </row>
    <row r="60" spans="1:17" ht="31.8" customHeight="1" x14ac:dyDescent="0.25">
      <c r="A60" s="47" t="s">
        <v>93</v>
      </c>
      <c r="B60" s="35" t="s">
        <v>265</v>
      </c>
      <c r="C60" s="42" t="s">
        <v>60</v>
      </c>
      <c r="D60" s="43" t="s">
        <v>53</v>
      </c>
      <c r="E60" s="44">
        <v>1</v>
      </c>
      <c r="F60" s="45">
        <v>12467</v>
      </c>
      <c r="G60" s="39"/>
      <c r="H60" s="39"/>
      <c r="I60" s="39"/>
      <c r="J60" s="46">
        <v>12467</v>
      </c>
      <c r="K60" s="39"/>
      <c r="L60" s="39"/>
      <c r="M60" s="39"/>
      <c r="N60" s="39"/>
      <c r="O60" s="39"/>
      <c r="P60" s="39"/>
      <c r="Q60" s="39"/>
    </row>
    <row r="61" spans="1:17" ht="36" customHeight="1" x14ac:dyDescent="0.25">
      <c r="A61" s="41" t="s">
        <v>94</v>
      </c>
      <c r="B61" s="35" t="s">
        <v>265</v>
      </c>
      <c r="C61" s="42" t="s">
        <v>63</v>
      </c>
      <c r="D61" s="43" t="s">
        <v>53</v>
      </c>
      <c r="E61" s="44">
        <v>1</v>
      </c>
      <c r="F61" s="45">
        <v>51</v>
      </c>
      <c r="G61" s="39"/>
      <c r="H61" s="39"/>
      <c r="I61" s="39"/>
      <c r="J61" s="46">
        <v>51</v>
      </c>
      <c r="K61" s="39"/>
      <c r="L61" s="39"/>
      <c r="M61" s="39"/>
      <c r="N61" s="39"/>
      <c r="O61" s="39"/>
      <c r="P61" s="39"/>
      <c r="Q61" s="39"/>
    </row>
    <row r="62" spans="1:17" ht="19.8" customHeight="1" x14ac:dyDescent="0.25">
      <c r="A62" s="63" t="s">
        <v>95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</row>
    <row r="63" spans="1:17" ht="32.4" customHeight="1" x14ac:dyDescent="0.25">
      <c r="A63" s="34" t="s">
        <v>96</v>
      </c>
      <c r="B63" s="35" t="s">
        <v>97</v>
      </c>
      <c r="C63" s="36" t="s">
        <v>275</v>
      </c>
      <c r="D63" s="24" t="s">
        <v>40</v>
      </c>
      <c r="E63" s="40" t="s">
        <v>98</v>
      </c>
      <c r="F63" s="38">
        <v>358.62</v>
      </c>
      <c r="G63" s="38">
        <v>358.62</v>
      </c>
      <c r="H63" s="39"/>
      <c r="I63" s="39"/>
      <c r="J63" s="39">
        <v>1076</v>
      </c>
      <c r="K63" s="39">
        <v>1076</v>
      </c>
      <c r="L63" s="39"/>
      <c r="M63" s="39"/>
      <c r="N63" s="39">
        <v>1.512</v>
      </c>
      <c r="O63" s="39">
        <v>4.54</v>
      </c>
      <c r="P63" s="39"/>
      <c r="Q63" s="39"/>
    </row>
    <row r="64" spans="1:17" ht="24" x14ac:dyDescent="0.25">
      <c r="A64" s="47" t="s">
        <v>100</v>
      </c>
      <c r="B64" s="35" t="s">
        <v>265</v>
      </c>
      <c r="C64" s="42" t="s">
        <v>99</v>
      </c>
      <c r="D64" s="43" t="s">
        <v>53</v>
      </c>
      <c r="E64" s="44">
        <v>2</v>
      </c>
      <c r="F64" s="45">
        <v>269</v>
      </c>
      <c r="G64" s="39"/>
      <c r="H64" s="39"/>
      <c r="I64" s="39"/>
      <c r="J64" s="46">
        <v>538</v>
      </c>
      <c r="K64" s="39"/>
      <c r="L64" s="39"/>
      <c r="M64" s="39"/>
      <c r="N64" s="39"/>
      <c r="O64" s="39"/>
      <c r="P64" s="39"/>
      <c r="Q64" s="39"/>
    </row>
    <row r="65" spans="1:17" ht="24" x14ac:dyDescent="0.25">
      <c r="A65" s="47" t="s">
        <v>102</v>
      </c>
      <c r="B65" s="35" t="s">
        <v>265</v>
      </c>
      <c r="C65" s="42" t="s">
        <v>101</v>
      </c>
      <c r="D65" s="43" t="s">
        <v>53</v>
      </c>
      <c r="E65" s="44">
        <v>1</v>
      </c>
      <c r="F65" s="45">
        <v>376</v>
      </c>
      <c r="G65" s="39"/>
      <c r="H65" s="39"/>
      <c r="I65" s="39"/>
      <c r="J65" s="46">
        <v>376</v>
      </c>
      <c r="K65" s="39"/>
      <c r="L65" s="39"/>
      <c r="M65" s="39"/>
      <c r="N65" s="39"/>
      <c r="O65" s="39"/>
      <c r="P65" s="39"/>
      <c r="Q65" s="39"/>
    </row>
    <row r="66" spans="1:17" ht="31.8" customHeight="1" x14ac:dyDescent="0.25">
      <c r="A66" s="34" t="s">
        <v>103</v>
      </c>
      <c r="B66" s="35" t="s">
        <v>104</v>
      </c>
      <c r="C66" s="36" t="s">
        <v>276</v>
      </c>
      <c r="D66" s="24" t="s">
        <v>40</v>
      </c>
      <c r="E66" s="37">
        <v>36</v>
      </c>
      <c r="F66" s="38">
        <v>907.89</v>
      </c>
      <c r="G66" s="38">
        <v>755.27</v>
      </c>
      <c r="H66" s="38">
        <v>152.62</v>
      </c>
      <c r="I66" s="38">
        <v>23.72</v>
      </c>
      <c r="J66" s="39">
        <v>32684</v>
      </c>
      <c r="K66" s="39">
        <v>27190</v>
      </c>
      <c r="L66" s="39">
        <v>5494</v>
      </c>
      <c r="M66" s="39">
        <v>854</v>
      </c>
      <c r="N66" s="39">
        <v>3.2805</v>
      </c>
      <c r="O66" s="39">
        <v>118.1</v>
      </c>
      <c r="P66" s="39">
        <v>8.1000000000000003E-2</v>
      </c>
      <c r="Q66" s="39">
        <v>2.92</v>
      </c>
    </row>
    <row r="67" spans="1:17" ht="24" x14ac:dyDescent="0.25">
      <c r="A67" s="47" t="s">
        <v>105</v>
      </c>
      <c r="B67" s="35" t="s">
        <v>265</v>
      </c>
      <c r="C67" s="42" t="s">
        <v>256</v>
      </c>
      <c r="D67" s="43" t="s">
        <v>53</v>
      </c>
      <c r="E67" s="44">
        <v>3</v>
      </c>
      <c r="F67" s="45">
        <v>982</v>
      </c>
      <c r="G67" s="39"/>
      <c r="H67" s="39"/>
      <c r="I67" s="39"/>
      <c r="J67" s="46">
        <v>2946</v>
      </c>
      <c r="K67" s="39"/>
      <c r="L67" s="39"/>
      <c r="M67" s="39"/>
      <c r="N67" s="39"/>
      <c r="O67" s="39"/>
      <c r="P67" s="39"/>
      <c r="Q67" s="39"/>
    </row>
    <row r="68" spans="1:17" ht="24" x14ac:dyDescent="0.25">
      <c r="A68" s="47" t="s">
        <v>106</v>
      </c>
      <c r="B68" s="35" t="s">
        <v>265</v>
      </c>
      <c r="C68" s="42" t="s">
        <v>257</v>
      </c>
      <c r="D68" s="43" t="s">
        <v>53</v>
      </c>
      <c r="E68" s="44">
        <v>12</v>
      </c>
      <c r="F68" s="45">
        <v>1053</v>
      </c>
      <c r="G68" s="39"/>
      <c r="H68" s="39"/>
      <c r="I68" s="39"/>
      <c r="J68" s="46">
        <v>12636</v>
      </c>
      <c r="K68" s="39"/>
      <c r="L68" s="39"/>
      <c r="M68" s="39"/>
      <c r="N68" s="39"/>
      <c r="O68" s="39"/>
      <c r="P68" s="39"/>
      <c r="Q68" s="39"/>
    </row>
    <row r="69" spans="1:17" ht="24" x14ac:dyDescent="0.25">
      <c r="A69" s="47" t="s">
        <v>107</v>
      </c>
      <c r="B69" s="35" t="s">
        <v>265</v>
      </c>
      <c r="C69" s="42" t="s">
        <v>258</v>
      </c>
      <c r="D69" s="43" t="s">
        <v>53</v>
      </c>
      <c r="E69" s="44">
        <v>3</v>
      </c>
      <c r="F69" s="45">
        <v>1263</v>
      </c>
      <c r="G69" s="39"/>
      <c r="H69" s="39"/>
      <c r="I69" s="39"/>
      <c r="J69" s="46">
        <v>3789</v>
      </c>
      <c r="K69" s="39"/>
      <c r="L69" s="39"/>
      <c r="M69" s="39"/>
      <c r="N69" s="39"/>
      <c r="O69" s="39"/>
      <c r="P69" s="39"/>
      <c r="Q69" s="39"/>
    </row>
    <row r="70" spans="1:17" ht="24" x14ac:dyDescent="0.25">
      <c r="A70" s="47" t="s">
        <v>108</v>
      </c>
      <c r="B70" s="35" t="s">
        <v>265</v>
      </c>
      <c r="C70" s="42" t="s">
        <v>259</v>
      </c>
      <c r="D70" s="43" t="s">
        <v>53</v>
      </c>
      <c r="E70" s="44">
        <v>3</v>
      </c>
      <c r="F70" s="45">
        <v>1053</v>
      </c>
      <c r="G70" s="39"/>
      <c r="H70" s="39"/>
      <c r="I70" s="39"/>
      <c r="J70" s="46">
        <v>3159</v>
      </c>
      <c r="K70" s="39"/>
      <c r="L70" s="39"/>
      <c r="M70" s="39"/>
      <c r="N70" s="39"/>
      <c r="O70" s="39"/>
      <c r="P70" s="39"/>
      <c r="Q70" s="39"/>
    </row>
    <row r="71" spans="1:17" ht="24" x14ac:dyDescent="0.25">
      <c r="A71" s="47" t="s">
        <v>110</v>
      </c>
      <c r="B71" s="35" t="s">
        <v>265</v>
      </c>
      <c r="C71" s="42" t="s">
        <v>109</v>
      </c>
      <c r="D71" s="43" t="s">
        <v>53</v>
      </c>
      <c r="E71" s="44">
        <v>6</v>
      </c>
      <c r="F71" s="45">
        <v>1053</v>
      </c>
      <c r="G71" s="39"/>
      <c r="H71" s="39"/>
      <c r="I71" s="39"/>
      <c r="J71" s="46">
        <v>6318</v>
      </c>
      <c r="K71" s="39"/>
      <c r="L71" s="39"/>
      <c r="M71" s="39"/>
      <c r="N71" s="39"/>
      <c r="O71" s="39"/>
      <c r="P71" s="39"/>
      <c r="Q71" s="39"/>
    </row>
    <row r="72" spans="1:17" ht="24" x14ac:dyDescent="0.25">
      <c r="A72" s="47" t="s">
        <v>112</v>
      </c>
      <c r="B72" s="35" t="s">
        <v>265</v>
      </c>
      <c r="C72" s="42" t="s">
        <v>111</v>
      </c>
      <c r="D72" s="43" t="s">
        <v>53</v>
      </c>
      <c r="E72" s="44">
        <v>9</v>
      </c>
      <c r="F72" s="45">
        <v>1274</v>
      </c>
      <c r="G72" s="39"/>
      <c r="H72" s="39"/>
      <c r="I72" s="39"/>
      <c r="J72" s="46">
        <v>11466</v>
      </c>
      <c r="K72" s="39"/>
      <c r="L72" s="39"/>
      <c r="M72" s="39"/>
      <c r="N72" s="39"/>
      <c r="O72" s="39"/>
      <c r="P72" s="39"/>
      <c r="Q72" s="39"/>
    </row>
    <row r="73" spans="1:17" ht="24" x14ac:dyDescent="0.25">
      <c r="A73" s="47" t="s">
        <v>114</v>
      </c>
      <c r="B73" s="35" t="s">
        <v>265</v>
      </c>
      <c r="C73" s="42" t="s">
        <v>113</v>
      </c>
      <c r="D73" s="43" t="s">
        <v>53</v>
      </c>
      <c r="E73" s="44">
        <v>30</v>
      </c>
      <c r="F73" s="45">
        <v>261</v>
      </c>
      <c r="G73" s="39"/>
      <c r="H73" s="39"/>
      <c r="I73" s="39"/>
      <c r="J73" s="46">
        <v>7830</v>
      </c>
      <c r="K73" s="39"/>
      <c r="L73" s="39"/>
      <c r="M73" s="39"/>
      <c r="N73" s="39"/>
      <c r="O73" s="39"/>
      <c r="P73" s="39"/>
      <c r="Q73" s="39"/>
    </row>
    <row r="74" spans="1:17" ht="30" customHeight="1" x14ac:dyDescent="0.25">
      <c r="A74" s="47" t="s">
        <v>116</v>
      </c>
      <c r="B74" s="35" t="s">
        <v>265</v>
      </c>
      <c r="C74" s="42" t="s">
        <v>115</v>
      </c>
      <c r="D74" s="43" t="s">
        <v>53</v>
      </c>
      <c r="E74" s="44">
        <v>3</v>
      </c>
      <c r="F74" s="45">
        <v>562</v>
      </c>
      <c r="G74" s="39"/>
      <c r="H74" s="39"/>
      <c r="I74" s="39"/>
      <c r="J74" s="46">
        <v>1686</v>
      </c>
      <c r="K74" s="39"/>
      <c r="L74" s="39"/>
      <c r="M74" s="39"/>
      <c r="N74" s="39"/>
      <c r="O74" s="39"/>
      <c r="P74" s="39"/>
      <c r="Q74" s="39"/>
    </row>
    <row r="75" spans="1:17" ht="24" x14ac:dyDescent="0.25">
      <c r="A75" s="34" t="s">
        <v>117</v>
      </c>
      <c r="B75" s="35" t="s">
        <v>118</v>
      </c>
      <c r="C75" s="36" t="s">
        <v>277</v>
      </c>
      <c r="D75" s="24" t="s">
        <v>119</v>
      </c>
      <c r="E75" s="40" t="s">
        <v>120</v>
      </c>
      <c r="F75" s="38">
        <v>22390.78</v>
      </c>
      <c r="G75" s="38">
        <v>18211.439999999999</v>
      </c>
      <c r="H75" s="38">
        <v>4179.34</v>
      </c>
      <c r="I75" s="38">
        <v>2229.81</v>
      </c>
      <c r="J75" s="39">
        <v>896</v>
      </c>
      <c r="K75" s="39">
        <v>729</v>
      </c>
      <c r="L75" s="39">
        <v>167</v>
      </c>
      <c r="M75" s="39">
        <v>89</v>
      </c>
      <c r="N75" s="39">
        <v>79.11</v>
      </c>
      <c r="O75" s="39">
        <v>3.16</v>
      </c>
      <c r="P75" s="39">
        <v>9.5850000000000009</v>
      </c>
      <c r="Q75" s="39">
        <v>0.38</v>
      </c>
    </row>
    <row r="76" spans="1:17" ht="23.4" customHeight="1" x14ac:dyDescent="0.25">
      <c r="A76" s="41" t="s">
        <v>121</v>
      </c>
      <c r="B76" s="35" t="s">
        <v>265</v>
      </c>
      <c r="C76" s="42" t="s">
        <v>122</v>
      </c>
      <c r="D76" s="43" t="s">
        <v>123</v>
      </c>
      <c r="E76" s="44">
        <v>4</v>
      </c>
      <c r="F76" s="45">
        <v>623</v>
      </c>
      <c r="G76" s="39"/>
      <c r="H76" s="39"/>
      <c r="I76" s="39"/>
      <c r="J76" s="46">
        <v>2492</v>
      </c>
      <c r="K76" s="39"/>
      <c r="L76" s="39"/>
      <c r="M76" s="39"/>
      <c r="N76" s="39"/>
      <c r="O76" s="39"/>
      <c r="P76" s="39"/>
      <c r="Q76" s="39"/>
    </row>
    <row r="77" spans="1:17" ht="24" x14ac:dyDescent="0.25">
      <c r="A77" s="34" t="s">
        <v>124</v>
      </c>
      <c r="B77" s="35" t="s">
        <v>125</v>
      </c>
      <c r="C77" s="36" t="s">
        <v>278</v>
      </c>
      <c r="D77" s="24" t="s">
        <v>58</v>
      </c>
      <c r="E77" s="40" t="s">
        <v>126</v>
      </c>
      <c r="F77" s="38">
        <v>3398.9</v>
      </c>
      <c r="G77" s="38">
        <v>3398.9</v>
      </c>
      <c r="H77" s="39"/>
      <c r="I77" s="39"/>
      <c r="J77" s="39">
        <v>204</v>
      </c>
      <c r="K77" s="39">
        <v>204</v>
      </c>
      <c r="L77" s="39"/>
      <c r="M77" s="39"/>
      <c r="N77" s="39">
        <v>13.904999999999999</v>
      </c>
      <c r="O77" s="39">
        <v>0.83</v>
      </c>
      <c r="P77" s="39"/>
      <c r="Q77" s="39"/>
    </row>
    <row r="78" spans="1:17" ht="24" x14ac:dyDescent="0.25">
      <c r="A78" s="41" t="s">
        <v>127</v>
      </c>
      <c r="B78" s="35" t="s">
        <v>265</v>
      </c>
      <c r="C78" s="42" t="s">
        <v>128</v>
      </c>
      <c r="D78" s="43" t="s">
        <v>53</v>
      </c>
      <c r="E78" s="44">
        <v>3</v>
      </c>
      <c r="F78" s="45">
        <v>2</v>
      </c>
      <c r="G78" s="39"/>
      <c r="H78" s="39"/>
      <c r="I78" s="39"/>
      <c r="J78" s="46">
        <v>6</v>
      </c>
      <c r="K78" s="39"/>
      <c r="L78" s="39"/>
      <c r="M78" s="39"/>
      <c r="N78" s="39"/>
      <c r="O78" s="39"/>
      <c r="P78" s="39"/>
      <c r="Q78" s="39"/>
    </row>
    <row r="79" spans="1:17" ht="38.4" customHeight="1" x14ac:dyDescent="0.25">
      <c r="A79" s="34" t="s">
        <v>129</v>
      </c>
      <c r="B79" s="35" t="s">
        <v>44</v>
      </c>
      <c r="C79" s="36" t="s">
        <v>279</v>
      </c>
      <c r="D79" s="24" t="s">
        <v>40</v>
      </c>
      <c r="E79" s="37">
        <v>10</v>
      </c>
      <c r="F79" s="38">
        <v>166.43</v>
      </c>
      <c r="G79" s="38">
        <v>166.43</v>
      </c>
      <c r="H79" s="39"/>
      <c r="I79" s="39"/>
      <c r="J79" s="39">
        <v>1664</v>
      </c>
      <c r="K79" s="39">
        <v>1664</v>
      </c>
      <c r="L79" s="39"/>
      <c r="M79" s="39"/>
      <c r="N79" s="39">
        <v>0.70199999999999996</v>
      </c>
      <c r="O79" s="39">
        <v>7.02</v>
      </c>
      <c r="P79" s="39"/>
      <c r="Q79" s="39"/>
    </row>
    <row r="80" spans="1:17" ht="39" customHeight="1" x14ac:dyDescent="0.25">
      <c r="A80" s="34" t="s">
        <v>130</v>
      </c>
      <c r="B80" s="35" t="s">
        <v>57</v>
      </c>
      <c r="C80" s="36" t="s">
        <v>280</v>
      </c>
      <c r="D80" s="24" t="s">
        <v>58</v>
      </c>
      <c r="E80" s="40" t="s">
        <v>131</v>
      </c>
      <c r="F80" s="38">
        <v>3673.69</v>
      </c>
      <c r="G80" s="38">
        <v>3673.69</v>
      </c>
      <c r="H80" s="39"/>
      <c r="I80" s="39"/>
      <c r="J80" s="39">
        <v>5878</v>
      </c>
      <c r="K80" s="39">
        <v>5878</v>
      </c>
      <c r="L80" s="39"/>
      <c r="M80" s="39"/>
      <c r="N80" s="39">
        <v>15.255000000000001</v>
      </c>
      <c r="O80" s="39">
        <v>24.41</v>
      </c>
      <c r="P80" s="39"/>
      <c r="Q80" s="39"/>
    </row>
    <row r="81" spans="1:17" ht="29.4" customHeight="1" x14ac:dyDescent="0.25">
      <c r="A81" s="41" t="s">
        <v>132</v>
      </c>
      <c r="B81" s="35" t="s">
        <v>265</v>
      </c>
      <c r="C81" s="42" t="s">
        <v>281</v>
      </c>
      <c r="D81" s="43" t="s">
        <v>53</v>
      </c>
      <c r="E81" s="44">
        <v>10</v>
      </c>
      <c r="F81" s="45">
        <v>196</v>
      </c>
      <c r="G81" s="39"/>
      <c r="H81" s="39"/>
      <c r="I81" s="39"/>
      <c r="J81" s="46">
        <v>1960</v>
      </c>
      <c r="K81" s="39"/>
      <c r="L81" s="39"/>
      <c r="M81" s="39"/>
      <c r="N81" s="39"/>
      <c r="O81" s="39"/>
      <c r="P81" s="39"/>
      <c r="Q81" s="39"/>
    </row>
    <row r="82" spans="1:17" ht="30.6" customHeight="1" x14ac:dyDescent="0.25">
      <c r="A82" s="41" t="s">
        <v>133</v>
      </c>
      <c r="B82" s="35" t="s">
        <v>265</v>
      </c>
      <c r="C82" s="42" t="s">
        <v>134</v>
      </c>
      <c r="D82" s="43" t="s">
        <v>53</v>
      </c>
      <c r="E82" s="44">
        <v>1</v>
      </c>
      <c r="F82" s="45">
        <v>29</v>
      </c>
      <c r="G82" s="39"/>
      <c r="H82" s="39"/>
      <c r="I82" s="39"/>
      <c r="J82" s="46">
        <v>29</v>
      </c>
      <c r="K82" s="39"/>
      <c r="L82" s="39"/>
      <c r="M82" s="39"/>
      <c r="N82" s="39"/>
      <c r="O82" s="39"/>
      <c r="P82" s="39"/>
      <c r="Q82" s="39"/>
    </row>
    <row r="83" spans="1:17" ht="40.200000000000003" customHeight="1" x14ac:dyDescent="0.25">
      <c r="A83" s="34" t="s">
        <v>135</v>
      </c>
      <c r="B83" s="35" t="s">
        <v>136</v>
      </c>
      <c r="C83" s="36" t="s">
        <v>282</v>
      </c>
      <c r="D83" s="24" t="s">
        <v>119</v>
      </c>
      <c r="E83" s="40" t="s">
        <v>137</v>
      </c>
      <c r="F83" s="38">
        <v>4362.21</v>
      </c>
      <c r="G83" s="38">
        <v>2600.6999999999998</v>
      </c>
      <c r="H83" s="38">
        <v>1761.51</v>
      </c>
      <c r="I83" s="38">
        <v>684.93</v>
      </c>
      <c r="J83" s="39">
        <v>1605</v>
      </c>
      <c r="K83" s="39">
        <v>957</v>
      </c>
      <c r="L83" s="39">
        <v>648</v>
      </c>
      <c r="M83" s="39">
        <v>252</v>
      </c>
      <c r="N83" s="39">
        <v>11.555999999999999</v>
      </c>
      <c r="O83" s="39">
        <v>4.25</v>
      </c>
      <c r="P83" s="39">
        <v>2.9295</v>
      </c>
      <c r="Q83" s="39">
        <v>1.08</v>
      </c>
    </row>
    <row r="84" spans="1:17" ht="24" x14ac:dyDescent="0.25">
      <c r="A84" s="41" t="s">
        <v>138</v>
      </c>
      <c r="B84" s="35" t="s">
        <v>265</v>
      </c>
      <c r="C84" s="42" t="s">
        <v>139</v>
      </c>
      <c r="D84" s="43" t="s">
        <v>53</v>
      </c>
      <c r="E84" s="44">
        <v>15</v>
      </c>
      <c r="F84" s="45">
        <v>393</v>
      </c>
      <c r="G84" s="39"/>
      <c r="H84" s="39"/>
      <c r="I84" s="39"/>
      <c r="J84" s="46">
        <v>5895</v>
      </c>
      <c r="K84" s="39"/>
      <c r="L84" s="39"/>
      <c r="M84" s="39"/>
      <c r="N84" s="39"/>
      <c r="O84" s="39"/>
      <c r="P84" s="39"/>
      <c r="Q84" s="39"/>
    </row>
    <row r="85" spans="1:17" ht="31.8" customHeight="1" x14ac:dyDescent="0.25">
      <c r="A85" s="41" t="s">
        <v>140</v>
      </c>
      <c r="B85" s="35" t="s">
        <v>265</v>
      </c>
      <c r="C85" s="42" t="s">
        <v>141</v>
      </c>
      <c r="D85" s="43" t="s">
        <v>53</v>
      </c>
      <c r="E85" s="44">
        <v>3</v>
      </c>
      <c r="F85" s="45">
        <v>282</v>
      </c>
      <c r="G85" s="39"/>
      <c r="H85" s="39"/>
      <c r="I85" s="39"/>
      <c r="J85" s="46">
        <v>846</v>
      </c>
      <c r="K85" s="39"/>
      <c r="L85" s="39"/>
      <c r="M85" s="39"/>
      <c r="N85" s="39"/>
      <c r="O85" s="39"/>
      <c r="P85" s="39"/>
      <c r="Q85" s="39"/>
    </row>
    <row r="86" spans="1:17" ht="28.8" customHeight="1" x14ac:dyDescent="0.25">
      <c r="A86" s="41" t="s">
        <v>142</v>
      </c>
      <c r="B86" s="35" t="s">
        <v>265</v>
      </c>
      <c r="C86" s="42" t="s">
        <v>143</v>
      </c>
      <c r="D86" s="43" t="s">
        <v>53</v>
      </c>
      <c r="E86" s="44">
        <v>3</v>
      </c>
      <c r="F86" s="45">
        <v>139</v>
      </c>
      <c r="G86" s="39"/>
      <c r="H86" s="39"/>
      <c r="I86" s="39"/>
      <c r="J86" s="46">
        <v>417</v>
      </c>
      <c r="K86" s="39"/>
      <c r="L86" s="39"/>
      <c r="M86" s="39"/>
      <c r="N86" s="39"/>
      <c r="O86" s="39"/>
      <c r="P86" s="39"/>
      <c r="Q86" s="39"/>
    </row>
    <row r="87" spans="1:17" ht="53.4" customHeight="1" x14ac:dyDescent="0.25">
      <c r="A87" s="34" t="s">
        <v>144</v>
      </c>
      <c r="B87" s="35" t="s">
        <v>145</v>
      </c>
      <c r="C87" s="36" t="s">
        <v>267</v>
      </c>
      <c r="D87" s="24" t="s">
        <v>146</v>
      </c>
      <c r="E87" s="40" t="s">
        <v>147</v>
      </c>
      <c r="F87" s="38">
        <v>1811.9</v>
      </c>
      <c r="G87" s="38">
        <v>1811.9</v>
      </c>
      <c r="H87" s="39"/>
      <c r="I87" s="39"/>
      <c r="J87" s="39">
        <v>1341</v>
      </c>
      <c r="K87" s="39">
        <v>1341</v>
      </c>
      <c r="L87" s="39"/>
      <c r="M87" s="39"/>
      <c r="N87" s="39">
        <v>8.343</v>
      </c>
      <c r="O87" s="39">
        <v>6.17</v>
      </c>
      <c r="P87" s="39"/>
      <c r="Q87" s="39"/>
    </row>
    <row r="88" spans="1:17" ht="24" x14ac:dyDescent="0.25">
      <c r="A88" s="41" t="s">
        <v>148</v>
      </c>
      <c r="B88" s="35" t="s">
        <v>265</v>
      </c>
      <c r="C88" s="42" t="s">
        <v>149</v>
      </c>
      <c r="D88" s="43" t="s">
        <v>53</v>
      </c>
      <c r="E88" s="44">
        <v>12</v>
      </c>
      <c r="F88" s="45">
        <v>63</v>
      </c>
      <c r="G88" s="39"/>
      <c r="H88" s="39"/>
      <c r="I88" s="39"/>
      <c r="J88" s="46">
        <v>756</v>
      </c>
      <c r="K88" s="39"/>
      <c r="L88" s="39"/>
      <c r="M88" s="39"/>
      <c r="N88" s="39"/>
      <c r="O88" s="39"/>
      <c r="P88" s="39"/>
      <c r="Q88" s="39"/>
    </row>
    <row r="89" spans="1:17" ht="24" x14ac:dyDescent="0.25">
      <c r="A89" s="41" t="s">
        <v>150</v>
      </c>
      <c r="B89" s="35" t="s">
        <v>265</v>
      </c>
      <c r="C89" s="42" t="s">
        <v>151</v>
      </c>
      <c r="D89" s="43" t="s">
        <v>53</v>
      </c>
      <c r="E89" s="44">
        <v>1</v>
      </c>
      <c r="F89" s="45">
        <v>24</v>
      </c>
      <c r="G89" s="39"/>
      <c r="H89" s="39"/>
      <c r="I89" s="39"/>
      <c r="J89" s="46">
        <v>24</v>
      </c>
      <c r="K89" s="39"/>
      <c r="L89" s="39"/>
      <c r="M89" s="39"/>
      <c r="N89" s="39"/>
      <c r="O89" s="39"/>
      <c r="P89" s="39"/>
      <c r="Q89" s="39"/>
    </row>
    <row r="90" spans="1:17" ht="24" x14ac:dyDescent="0.25">
      <c r="A90" s="41" t="s">
        <v>152</v>
      </c>
      <c r="B90" s="35" t="s">
        <v>265</v>
      </c>
      <c r="C90" s="42" t="s">
        <v>153</v>
      </c>
      <c r="D90" s="43" t="s">
        <v>53</v>
      </c>
      <c r="E90" s="44">
        <v>31</v>
      </c>
      <c r="F90" s="45">
        <v>27</v>
      </c>
      <c r="G90" s="39"/>
      <c r="H90" s="39"/>
      <c r="I90" s="39"/>
      <c r="J90" s="46">
        <v>837</v>
      </c>
      <c r="K90" s="39"/>
      <c r="L90" s="39"/>
      <c r="M90" s="39"/>
      <c r="N90" s="39"/>
      <c r="O90" s="39"/>
      <c r="P90" s="39"/>
      <c r="Q90" s="39"/>
    </row>
    <row r="91" spans="1:17" ht="40.799999999999997" customHeight="1" x14ac:dyDescent="0.25">
      <c r="A91" s="41" t="s">
        <v>154</v>
      </c>
      <c r="B91" s="35" t="s">
        <v>265</v>
      </c>
      <c r="C91" s="42" t="s">
        <v>155</v>
      </c>
      <c r="D91" s="43" t="s">
        <v>53</v>
      </c>
      <c r="E91" s="44">
        <v>30</v>
      </c>
      <c r="F91" s="45">
        <v>47</v>
      </c>
      <c r="G91" s="39"/>
      <c r="H91" s="39"/>
      <c r="I91" s="39"/>
      <c r="J91" s="46">
        <v>1410</v>
      </c>
      <c r="K91" s="39"/>
      <c r="L91" s="39"/>
      <c r="M91" s="39"/>
      <c r="N91" s="39"/>
      <c r="O91" s="39"/>
      <c r="P91" s="39"/>
      <c r="Q91" s="39"/>
    </row>
    <row r="92" spans="1:17" ht="34.200000000000003" customHeight="1" x14ac:dyDescent="0.25">
      <c r="A92" s="34" t="s">
        <v>156</v>
      </c>
      <c r="B92" s="35" t="s">
        <v>157</v>
      </c>
      <c r="C92" s="36" t="s">
        <v>283</v>
      </c>
      <c r="D92" s="24" t="s">
        <v>40</v>
      </c>
      <c r="E92" s="40" t="s">
        <v>158</v>
      </c>
      <c r="F92" s="38">
        <v>263.75</v>
      </c>
      <c r="G92" s="38">
        <v>263.75</v>
      </c>
      <c r="H92" s="39"/>
      <c r="I92" s="39"/>
      <c r="J92" s="39">
        <v>752</v>
      </c>
      <c r="K92" s="39">
        <v>752</v>
      </c>
      <c r="L92" s="39"/>
      <c r="M92" s="39"/>
      <c r="N92" s="39">
        <v>1.35</v>
      </c>
      <c r="O92" s="39">
        <v>3.85</v>
      </c>
      <c r="P92" s="39"/>
      <c r="Q92" s="39"/>
    </row>
    <row r="93" spans="1:17" ht="34.799999999999997" customHeight="1" x14ac:dyDescent="0.25">
      <c r="A93" s="41" t="s">
        <v>159</v>
      </c>
      <c r="B93" s="35" t="s">
        <v>265</v>
      </c>
      <c r="C93" s="42" t="s">
        <v>160</v>
      </c>
      <c r="D93" s="43" t="s">
        <v>53</v>
      </c>
      <c r="E93" s="44">
        <v>53</v>
      </c>
      <c r="F93" s="45">
        <v>65</v>
      </c>
      <c r="G93" s="39"/>
      <c r="H93" s="39"/>
      <c r="I93" s="39"/>
      <c r="J93" s="46">
        <v>3445</v>
      </c>
      <c r="K93" s="39"/>
      <c r="L93" s="39"/>
      <c r="M93" s="39"/>
      <c r="N93" s="39"/>
      <c r="O93" s="39"/>
      <c r="P93" s="39"/>
      <c r="Q93" s="39"/>
    </row>
    <row r="94" spans="1:17" ht="27.6" customHeight="1" x14ac:dyDescent="0.25">
      <c r="A94" s="41" t="s">
        <v>161</v>
      </c>
      <c r="B94" s="35" t="s">
        <v>265</v>
      </c>
      <c r="C94" s="42" t="s">
        <v>162</v>
      </c>
      <c r="D94" s="43" t="s">
        <v>53</v>
      </c>
      <c r="E94" s="44">
        <v>4</v>
      </c>
      <c r="F94" s="45">
        <v>41</v>
      </c>
      <c r="G94" s="39"/>
      <c r="H94" s="39"/>
      <c r="I94" s="39"/>
      <c r="J94" s="46">
        <v>164</v>
      </c>
      <c r="K94" s="39"/>
      <c r="L94" s="39"/>
      <c r="M94" s="39"/>
      <c r="N94" s="39"/>
      <c r="O94" s="39"/>
      <c r="P94" s="39"/>
      <c r="Q94" s="39"/>
    </row>
    <row r="95" spans="1:17" ht="37.200000000000003" customHeight="1" x14ac:dyDescent="0.25">
      <c r="A95" s="34" t="s">
        <v>163</v>
      </c>
      <c r="B95" s="35" t="s">
        <v>84</v>
      </c>
      <c r="C95" s="36" t="s">
        <v>284</v>
      </c>
      <c r="D95" s="24" t="s">
        <v>40</v>
      </c>
      <c r="E95" s="37">
        <v>6</v>
      </c>
      <c r="F95" s="38">
        <v>320.72000000000003</v>
      </c>
      <c r="G95" s="38">
        <v>285.83</v>
      </c>
      <c r="H95" s="38">
        <v>34.89</v>
      </c>
      <c r="I95" s="38">
        <v>4.09</v>
      </c>
      <c r="J95" s="39">
        <v>1924</v>
      </c>
      <c r="K95" s="39">
        <v>1715</v>
      </c>
      <c r="L95" s="39">
        <v>209</v>
      </c>
      <c r="M95" s="39">
        <v>25</v>
      </c>
      <c r="N95" s="39">
        <v>1.242</v>
      </c>
      <c r="O95" s="39">
        <v>7.45</v>
      </c>
      <c r="P95" s="39">
        <v>1.35E-2</v>
      </c>
      <c r="Q95" s="39">
        <v>0.08</v>
      </c>
    </row>
    <row r="96" spans="1:17" ht="34.799999999999997" customHeight="1" x14ac:dyDescent="0.25">
      <c r="A96" s="41" t="s">
        <v>164</v>
      </c>
      <c r="B96" s="35" t="s">
        <v>265</v>
      </c>
      <c r="C96" s="42" t="s">
        <v>165</v>
      </c>
      <c r="D96" s="43" t="s">
        <v>53</v>
      </c>
      <c r="E96" s="44">
        <v>6</v>
      </c>
      <c r="F96" s="45">
        <v>40</v>
      </c>
      <c r="G96" s="39"/>
      <c r="H96" s="39"/>
      <c r="I96" s="39"/>
      <c r="J96" s="46">
        <v>240</v>
      </c>
      <c r="K96" s="39"/>
      <c r="L96" s="39"/>
      <c r="M96" s="39"/>
      <c r="N96" s="39"/>
      <c r="O96" s="39"/>
      <c r="P96" s="39"/>
      <c r="Q96" s="39"/>
    </row>
    <row r="97" spans="1:17" ht="19.8" customHeight="1" x14ac:dyDescent="0.25">
      <c r="A97" s="63" t="s">
        <v>166</v>
      </c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</row>
    <row r="98" spans="1:17" ht="42" customHeight="1" x14ac:dyDescent="0.25">
      <c r="A98" s="34" t="s">
        <v>167</v>
      </c>
      <c r="B98" s="35" t="s">
        <v>49</v>
      </c>
      <c r="C98" s="36" t="s">
        <v>285</v>
      </c>
      <c r="D98" s="24" t="s">
        <v>50</v>
      </c>
      <c r="E98" s="37">
        <v>3</v>
      </c>
      <c r="F98" s="38">
        <v>66.650000000000006</v>
      </c>
      <c r="G98" s="38">
        <v>66.650000000000006</v>
      </c>
      <c r="H98" s="39"/>
      <c r="I98" s="39"/>
      <c r="J98" s="39">
        <v>200</v>
      </c>
      <c r="K98" s="39">
        <v>200</v>
      </c>
      <c r="L98" s="39"/>
      <c r="M98" s="39"/>
      <c r="N98" s="39">
        <v>0.29699999999999999</v>
      </c>
      <c r="O98" s="39">
        <v>0.89</v>
      </c>
      <c r="P98" s="39"/>
      <c r="Q98" s="39"/>
    </row>
    <row r="99" spans="1:17" ht="30" customHeight="1" x14ac:dyDescent="0.25">
      <c r="A99" s="41" t="s">
        <v>168</v>
      </c>
      <c r="B99" s="35" t="s">
        <v>265</v>
      </c>
      <c r="C99" s="42" t="s">
        <v>52</v>
      </c>
      <c r="D99" s="43" t="s">
        <v>53</v>
      </c>
      <c r="E99" s="44">
        <v>3</v>
      </c>
      <c r="F99" s="45">
        <v>4</v>
      </c>
      <c r="G99" s="39"/>
      <c r="H99" s="39"/>
      <c r="I99" s="39"/>
      <c r="J99" s="46">
        <v>12</v>
      </c>
      <c r="K99" s="39"/>
      <c r="L99" s="39"/>
      <c r="M99" s="39"/>
      <c r="N99" s="39"/>
      <c r="O99" s="39"/>
      <c r="P99" s="39"/>
      <c r="Q99" s="39"/>
    </row>
    <row r="100" spans="1:17" ht="30.6" customHeight="1" x14ac:dyDescent="0.25">
      <c r="A100" s="41" t="s">
        <v>169</v>
      </c>
      <c r="B100" s="35" t="s">
        <v>265</v>
      </c>
      <c r="C100" s="42" t="s">
        <v>55</v>
      </c>
      <c r="D100" s="43" t="s">
        <v>53</v>
      </c>
      <c r="E100" s="44">
        <v>3</v>
      </c>
      <c r="F100" s="45">
        <v>5</v>
      </c>
      <c r="G100" s="39"/>
      <c r="H100" s="39"/>
      <c r="I100" s="39"/>
      <c r="J100" s="46">
        <v>15</v>
      </c>
      <c r="K100" s="39"/>
      <c r="L100" s="39"/>
      <c r="M100" s="39"/>
      <c r="N100" s="39"/>
      <c r="O100" s="39"/>
      <c r="P100" s="39"/>
      <c r="Q100" s="39"/>
    </row>
    <row r="101" spans="1:17" ht="51" customHeight="1" x14ac:dyDescent="0.25">
      <c r="A101" s="34" t="s">
        <v>170</v>
      </c>
      <c r="B101" s="35" t="s">
        <v>84</v>
      </c>
      <c r="C101" s="36" t="s">
        <v>269</v>
      </c>
      <c r="D101" s="24" t="s">
        <v>40</v>
      </c>
      <c r="E101" s="37">
        <v>4</v>
      </c>
      <c r="F101" s="38">
        <v>320.72000000000003</v>
      </c>
      <c r="G101" s="38">
        <v>285.83</v>
      </c>
      <c r="H101" s="38">
        <v>34.89</v>
      </c>
      <c r="I101" s="38">
        <v>4.09</v>
      </c>
      <c r="J101" s="39">
        <v>1283</v>
      </c>
      <c r="K101" s="39">
        <v>1143</v>
      </c>
      <c r="L101" s="39">
        <v>140</v>
      </c>
      <c r="M101" s="39">
        <v>16</v>
      </c>
      <c r="N101" s="39">
        <v>1.242</v>
      </c>
      <c r="O101" s="39">
        <v>4.97</v>
      </c>
      <c r="P101" s="39">
        <v>1.35E-2</v>
      </c>
      <c r="Q101" s="39">
        <v>0.05</v>
      </c>
    </row>
    <row r="102" spans="1:17" ht="45.6" x14ac:dyDescent="0.25">
      <c r="A102" s="34" t="s">
        <v>171</v>
      </c>
      <c r="B102" s="35" t="s">
        <v>47</v>
      </c>
      <c r="C102" s="36" t="s">
        <v>286</v>
      </c>
      <c r="D102" s="24" t="s">
        <v>40</v>
      </c>
      <c r="E102" s="37">
        <v>32</v>
      </c>
      <c r="F102" s="38">
        <v>626.04999999999995</v>
      </c>
      <c r="G102" s="38">
        <v>626.04999999999995</v>
      </c>
      <c r="H102" s="39"/>
      <c r="I102" s="39"/>
      <c r="J102" s="39">
        <v>20034</v>
      </c>
      <c r="K102" s="39">
        <v>20034</v>
      </c>
      <c r="L102" s="39"/>
      <c r="M102" s="39"/>
      <c r="N102" s="39">
        <v>2.7810000000000001</v>
      </c>
      <c r="O102" s="39">
        <v>88.99</v>
      </c>
      <c r="P102" s="39"/>
      <c r="Q102" s="39"/>
    </row>
    <row r="103" spans="1:17" ht="37.799999999999997" customHeight="1" x14ac:dyDescent="0.25">
      <c r="A103" s="34" t="s">
        <v>172</v>
      </c>
      <c r="B103" s="35" t="s">
        <v>57</v>
      </c>
      <c r="C103" s="36" t="s">
        <v>287</v>
      </c>
      <c r="D103" s="24" t="s">
        <v>58</v>
      </c>
      <c r="E103" s="40" t="s">
        <v>173</v>
      </c>
      <c r="F103" s="38">
        <v>3673.69</v>
      </c>
      <c r="G103" s="38">
        <v>3673.69</v>
      </c>
      <c r="H103" s="39"/>
      <c r="I103" s="39"/>
      <c r="J103" s="39">
        <v>2351</v>
      </c>
      <c r="K103" s="39">
        <v>2351</v>
      </c>
      <c r="L103" s="39"/>
      <c r="M103" s="39"/>
      <c r="N103" s="39">
        <v>15.255000000000001</v>
      </c>
      <c r="O103" s="39">
        <v>9.76</v>
      </c>
      <c r="P103" s="39"/>
      <c r="Q103" s="39"/>
    </row>
    <row r="104" spans="1:17" ht="19.8" customHeight="1" x14ac:dyDescent="0.25">
      <c r="A104" s="63" t="s">
        <v>174</v>
      </c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</row>
    <row r="105" spans="1:17" ht="44.4" customHeight="1" x14ac:dyDescent="0.25">
      <c r="A105" s="34" t="s">
        <v>175</v>
      </c>
      <c r="B105" s="35" t="s">
        <v>177</v>
      </c>
      <c r="C105" s="36" t="s">
        <v>288</v>
      </c>
      <c r="D105" s="24" t="s">
        <v>176</v>
      </c>
      <c r="E105" s="40" t="s">
        <v>178</v>
      </c>
      <c r="F105" s="38">
        <v>2779.78</v>
      </c>
      <c r="G105" s="38">
        <v>2671.85</v>
      </c>
      <c r="H105" s="38">
        <v>107.93</v>
      </c>
      <c r="I105" s="38">
        <v>83.42</v>
      </c>
      <c r="J105" s="39">
        <v>867</v>
      </c>
      <c r="K105" s="39">
        <v>834</v>
      </c>
      <c r="L105" s="39">
        <v>33</v>
      </c>
      <c r="M105" s="39">
        <v>26</v>
      </c>
      <c r="N105" s="39">
        <v>12.933</v>
      </c>
      <c r="O105" s="39">
        <v>4.04</v>
      </c>
      <c r="P105" s="39">
        <v>0.27</v>
      </c>
      <c r="Q105" s="39">
        <v>0.08</v>
      </c>
    </row>
    <row r="106" spans="1:17" ht="45.6" customHeight="1" x14ac:dyDescent="0.25">
      <c r="A106" s="34" t="s">
        <v>179</v>
      </c>
      <c r="B106" s="35" t="s">
        <v>180</v>
      </c>
      <c r="C106" s="36" t="s">
        <v>289</v>
      </c>
      <c r="D106" s="24" t="s">
        <v>181</v>
      </c>
      <c r="E106" s="40" t="s">
        <v>178</v>
      </c>
      <c r="F106" s="38">
        <v>39383.24</v>
      </c>
      <c r="G106" s="38">
        <v>31129.88</v>
      </c>
      <c r="H106" s="38">
        <v>8253.36</v>
      </c>
      <c r="I106" s="38">
        <v>317.32</v>
      </c>
      <c r="J106" s="39">
        <v>12288</v>
      </c>
      <c r="K106" s="39">
        <v>9713</v>
      </c>
      <c r="L106" s="39">
        <v>2575</v>
      </c>
      <c r="M106" s="39">
        <v>99</v>
      </c>
      <c r="N106" s="39">
        <v>138.321</v>
      </c>
      <c r="O106" s="39">
        <v>43.16</v>
      </c>
      <c r="P106" s="39">
        <v>1.026</v>
      </c>
      <c r="Q106" s="39">
        <v>0.32</v>
      </c>
    </row>
    <row r="107" spans="1:17" ht="45" customHeight="1" x14ac:dyDescent="0.25">
      <c r="A107" s="34" t="s">
        <v>182</v>
      </c>
      <c r="B107" s="35" t="s">
        <v>183</v>
      </c>
      <c r="C107" s="36" t="s">
        <v>290</v>
      </c>
      <c r="D107" s="24" t="s">
        <v>184</v>
      </c>
      <c r="E107" s="40" t="s">
        <v>120</v>
      </c>
      <c r="F107" s="38">
        <v>21536.74</v>
      </c>
      <c r="G107" s="38">
        <v>21536.74</v>
      </c>
      <c r="H107" s="39"/>
      <c r="I107" s="39"/>
      <c r="J107" s="39">
        <v>861</v>
      </c>
      <c r="K107" s="39">
        <v>861</v>
      </c>
      <c r="L107" s="39"/>
      <c r="M107" s="39"/>
      <c r="N107" s="39">
        <v>115.425</v>
      </c>
      <c r="O107" s="39">
        <v>4.62</v>
      </c>
      <c r="P107" s="39"/>
      <c r="Q107" s="39"/>
    </row>
    <row r="108" spans="1:17" ht="51.6" customHeight="1" x14ac:dyDescent="0.25">
      <c r="A108" s="34" t="s">
        <v>185</v>
      </c>
      <c r="B108" s="35" t="s">
        <v>186</v>
      </c>
      <c r="C108" s="36" t="s">
        <v>291</v>
      </c>
      <c r="D108" s="24" t="s">
        <v>119</v>
      </c>
      <c r="E108" s="40" t="s">
        <v>187</v>
      </c>
      <c r="F108" s="38">
        <v>8305.58</v>
      </c>
      <c r="G108" s="38">
        <v>5760.39</v>
      </c>
      <c r="H108" s="38">
        <v>2545.19</v>
      </c>
      <c r="I108" s="38">
        <v>267.02</v>
      </c>
      <c r="J108" s="39">
        <v>83</v>
      </c>
      <c r="K108" s="39">
        <v>58</v>
      </c>
      <c r="L108" s="39">
        <v>25</v>
      </c>
      <c r="M108" s="39">
        <v>3</v>
      </c>
      <c r="N108" s="39">
        <v>25.596</v>
      </c>
      <c r="O108" s="39">
        <v>0.26</v>
      </c>
      <c r="P108" s="39">
        <v>0.86399999999999999</v>
      </c>
      <c r="Q108" s="39">
        <v>0.01</v>
      </c>
    </row>
    <row r="109" spans="1:17" ht="32.4" customHeight="1" x14ac:dyDescent="0.25">
      <c r="A109" s="41" t="s">
        <v>188</v>
      </c>
      <c r="B109" s="35" t="s">
        <v>265</v>
      </c>
      <c r="C109" s="42" t="s">
        <v>189</v>
      </c>
      <c r="D109" s="43" t="s">
        <v>123</v>
      </c>
      <c r="E109" s="44">
        <v>1</v>
      </c>
      <c r="F109" s="45">
        <v>39</v>
      </c>
      <c r="G109" s="39"/>
      <c r="H109" s="39"/>
      <c r="I109" s="39"/>
      <c r="J109" s="46">
        <v>39</v>
      </c>
      <c r="K109" s="39"/>
      <c r="L109" s="39"/>
      <c r="M109" s="39"/>
      <c r="N109" s="39"/>
      <c r="O109" s="39"/>
      <c r="P109" s="39"/>
      <c r="Q109" s="39"/>
    </row>
    <row r="110" spans="1:17" ht="31.8" customHeight="1" x14ac:dyDescent="0.25">
      <c r="A110" s="34" t="s">
        <v>190</v>
      </c>
      <c r="B110" s="35" t="s">
        <v>191</v>
      </c>
      <c r="C110" s="36" t="s">
        <v>292</v>
      </c>
      <c r="D110" s="24" t="s">
        <v>119</v>
      </c>
      <c r="E110" s="40" t="s">
        <v>192</v>
      </c>
      <c r="F110" s="38">
        <v>10433.31</v>
      </c>
      <c r="G110" s="38">
        <v>8434.2800000000007</v>
      </c>
      <c r="H110" s="38">
        <v>1999.03</v>
      </c>
      <c r="I110" s="38">
        <v>75.239999999999995</v>
      </c>
      <c r="J110" s="39">
        <v>5530</v>
      </c>
      <c r="K110" s="39">
        <v>4471</v>
      </c>
      <c r="L110" s="39">
        <v>1059</v>
      </c>
      <c r="M110" s="39">
        <v>40</v>
      </c>
      <c r="N110" s="39">
        <v>37.475999999999999</v>
      </c>
      <c r="O110" s="39">
        <v>19.86</v>
      </c>
      <c r="P110" s="39">
        <v>0.24299999999999999</v>
      </c>
      <c r="Q110" s="39">
        <v>0.13</v>
      </c>
    </row>
    <row r="111" spans="1:17" ht="33" customHeight="1" x14ac:dyDescent="0.25">
      <c r="A111" s="41" t="s">
        <v>193</v>
      </c>
      <c r="B111" s="35" t="s">
        <v>265</v>
      </c>
      <c r="C111" s="42" t="s">
        <v>194</v>
      </c>
      <c r="D111" s="43" t="s">
        <v>123</v>
      </c>
      <c r="E111" s="44">
        <v>53</v>
      </c>
      <c r="F111" s="45">
        <v>55</v>
      </c>
      <c r="G111" s="39"/>
      <c r="H111" s="39"/>
      <c r="I111" s="39"/>
      <c r="J111" s="46">
        <v>2915</v>
      </c>
      <c r="K111" s="39"/>
      <c r="L111" s="39"/>
      <c r="M111" s="39"/>
      <c r="N111" s="39"/>
      <c r="O111" s="39"/>
      <c r="P111" s="39"/>
      <c r="Q111" s="39"/>
    </row>
    <row r="112" spans="1:17" ht="30.6" customHeight="1" x14ac:dyDescent="0.25">
      <c r="A112" s="41" t="s">
        <v>195</v>
      </c>
      <c r="B112" s="35" t="s">
        <v>265</v>
      </c>
      <c r="C112" s="42" t="s">
        <v>196</v>
      </c>
      <c r="D112" s="43" t="s">
        <v>53</v>
      </c>
      <c r="E112" s="44">
        <v>70</v>
      </c>
      <c r="F112" s="45">
        <v>10</v>
      </c>
      <c r="G112" s="39"/>
      <c r="H112" s="39"/>
      <c r="I112" s="39"/>
      <c r="J112" s="46">
        <v>700</v>
      </c>
      <c r="K112" s="39"/>
      <c r="L112" s="39"/>
      <c r="M112" s="39"/>
      <c r="N112" s="39"/>
      <c r="O112" s="39"/>
      <c r="P112" s="39"/>
      <c r="Q112" s="39"/>
    </row>
    <row r="113" spans="1:17" ht="54.6" customHeight="1" x14ac:dyDescent="0.25">
      <c r="A113" s="34" t="s">
        <v>197</v>
      </c>
      <c r="B113" s="35" t="s">
        <v>198</v>
      </c>
      <c r="C113" s="36" t="s">
        <v>293</v>
      </c>
      <c r="D113" s="24" t="s">
        <v>119</v>
      </c>
      <c r="E113" s="40" t="s">
        <v>199</v>
      </c>
      <c r="F113" s="38">
        <v>1399.03</v>
      </c>
      <c r="G113" s="38">
        <v>1364.14</v>
      </c>
      <c r="H113" s="38">
        <v>34.89</v>
      </c>
      <c r="I113" s="38">
        <v>4.09</v>
      </c>
      <c r="J113" s="39">
        <v>755</v>
      </c>
      <c r="K113" s="39">
        <v>737</v>
      </c>
      <c r="L113" s="39">
        <v>18</v>
      </c>
      <c r="M113" s="39">
        <v>2</v>
      </c>
      <c r="N113" s="39">
        <v>6.0614999999999997</v>
      </c>
      <c r="O113" s="39">
        <v>3.27</v>
      </c>
      <c r="P113" s="39">
        <v>1.35E-2</v>
      </c>
      <c r="Q113" s="39">
        <v>0.01</v>
      </c>
    </row>
    <row r="114" spans="1:17" ht="55.2" customHeight="1" x14ac:dyDescent="0.25">
      <c r="A114" s="34" t="s">
        <v>200</v>
      </c>
      <c r="B114" s="35" t="s">
        <v>201</v>
      </c>
      <c r="C114" s="36" t="s">
        <v>294</v>
      </c>
      <c r="D114" s="24" t="s">
        <v>119</v>
      </c>
      <c r="E114" s="40" t="s">
        <v>202</v>
      </c>
      <c r="F114" s="38">
        <v>4304.3599999999997</v>
      </c>
      <c r="G114" s="38">
        <v>3718.67</v>
      </c>
      <c r="H114" s="38">
        <v>585.69000000000005</v>
      </c>
      <c r="I114" s="38">
        <v>41.71</v>
      </c>
      <c r="J114" s="39">
        <v>19456</v>
      </c>
      <c r="K114" s="39">
        <v>16809</v>
      </c>
      <c r="L114" s="39">
        <v>2647</v>
      </c>
      <c r="M114" s="39">
        <v>189</v>
      </c>
      <c r="N114" s="39">
        <v>16.524000000000001</v>
      </c>
      <c r="O114" s="39">
        <v>74.69</v>
      </c>
      <c r="P114" s="39">
        <v>0.13500000000000001</v>
      </c>
      <c r="Q114" s="39">
        <v>0.61</v>
      </c>
    </row>
    <row r="115" spans="1:17" ht="29.4" customHeight="1" x14ac:dyDescent="0.25">
      <c r="A115" s="41" t="s">
        <v>203</v>
      </c>
      <c r="B115" s="35" t="s">
        <v>265</v>
      </c>
      <c r="C115" s="42" t="s">
        <v>204</v>
      </c>
      <c r="D115" s="43" t="s">
        <v>123</v>
      </c>
      <c r="E115" s="44">
        <v>121</v>
      </c>
      <c r="F115" s="45">
        <v>26</v>
      </c>
      <c r="G115" s="39"/>
      <c r="H115" s="39"/>
      <c r="I115" s="39"/>
      <c r="J115" s="46">
        <v>3146</v>
      </c>
      <c r="K115" s="39"/>
      <c r="L115" s="39"/>
      <c r="M115" s="39"/>
      <c r="N115" s="39"/>
      <c r="O115" s="39"/>
      <c r="P115" s="39"/>
      <c r="Q115" s="39"/>
    </row>
    <row r="116" spans="1:17" ht="24" x14ac:dyDescent="0.25">
      <c r="A116" s="41" t="s">
        <v>205</v>
      </c>
      <c r="B116" s="35" t="s">
        <v>265</v>
      </c>
      <c r="C116" s="42" t="s">
        <v>206</v>
      </c>
      <c r="D116" s="43" t="s">
        <v>123</v>
      </c>
      <c r="E116" s="44">
        <v>12</v>
      </c>
      <c r="F116" s="45">
        <v>212</v>
      </c>
      <c r="G116" s="39"/>
      <c r="H116" s="39"/>
      <c r="I116" s="39"/>
      <c r="J116" s="46">
        <v>2544</v>
      </c>
      <c r="K116" s="39"/>
      <c r="L116" s="39"/>
      <c r="M116" s="39"/>
      <c r="N116" s="39"/>
      <c r="O116" s="39"/>
      <c r="P116" s="39"/>
      <c r="Q116" s="39"/>
    </row>
    <row r="117" spans="1:17" ht="24" x14ac:dyDescent="0.25">
      <c r="A117" s="41" t="s">
        <v>207</v>
      </c>
      <c r="B117" s="35" t="s">
        <v>265</v>
      </c>
      <c r="C117" s="42" t="s">
        <v>208</v>
      </c>
      <c r="D117" s="43" t="s">
        <v>123</v>
      </c>
      <c r="E117" s="44">
        <v>24</v>
      </c>
      <c r="F117" s="45">
        <v>212</v>
      </c>
      <c r="G117" s="39"/>
      <c r="H117" s="39"/>
      <c r="I117" s="39"/>
      <c r="J117" s="46">
        <v>5088</v>
      </c>
      <c r="K117" s="39"/>
      <c r="L117" s="39"/>
      <c r="M117" s="39"/>
      <c r="N117" s="39"/>
      <c r="O117" s="39"/>
      <c r="P117" s="39"/>
      <c r="Q117" s="39"/>
    </row>
    <row r="118" spans="1:17" ht="35.4" customHeight="1" x14ac:dyDescent="0.25">
      <c r="A118" s="41" t="s">
        <v>209</v>
      </c>
      <c r="B118" s="35" t="s">
        <v>265</v>
      </c>
      <c r="C118" s="42" t="s">
        <v>210</v>
      </c>
      <c r="D118" s="43" t="s">
        <v>123</v>
      </c>
      <c r="E118" s="44">
        <v>154</v>
      </c>
      <c r="F118" s="45">
        <v>87</v>
      </c>
      <c r="G118" s="39"/>
      <c r="H118" s="39"/>
      <c r="I118" s="39"/>
      <c r="J118" s="46">
        <v>13398</v>
      </c>
      <c r="K118" s="39"/>
      <c r="L118" s="39"/>
      <c r="M118" s="39"/>
      <c r="N118" s="39"/>
      <c r="O118" s="39"/>
      <c r="P118" s="39"/>
      <c r="Q118" s="39"/>
    </row>
    <row r="119" spans="1:17" ht="30" customHeight="1" x14ac:dyDescent="0.25">
      <c r="A119" s="41" t="s">
        <v>211</v>
      </c>
      <c r="B119" s="35" t="s">
        <v>265</v>
      </c>
      <c r="C119" s="42" t="s">
        <v>212</v>
      </c>
      <c r="D119" s="43" t="s">
        <v>123</v>
      </c>
      <c r="E119" s="44">
        <v>195</v>
      </c>
      <c r="F119" s="45">
        <v>59</v>
      </c>
      <c r="G119" s="39"/>
      <c r="H119" s="39"/>
      <c r="I119" s="39"/>
      <c r="J119" s="46">
        <v>11505</v>
      </c>
      <c r="K119" s="39"/>
      <c r="L119" s="39"/>
      <c r="M119" s="39"/>
      <c r="N119" s="39"/>
      <c r="O119" s="39"/>
      <c r="P119" s="39"/>
      <c r="Q119" s="39"/>
    </row>
    <row r="120" spans="1:17" ht="33.6" customHeight="1" x14ac:dyDescent="0.25">
      <c r="A120" s="34" t="s">
        <v>213</v>
      </c>
      <c r="B120" s="35" t="s">
        <v>214</v>
      </c>
      <c r="C120" s="36" t="s">
        <v>295</v>
      </c>
      <c r="D120" s="24" t="s">
        <v>119</v>
      </c>
      <c r="E120" s="40" t="s">
        <v>215</v>
      </c>
      <c r="F120" s="38">
        <v>3320.8</v>
      </c>
      <c r="G120" s="38">
        <v>3320.8</v>
      </c>
      <c r="H120" s="39"/>
      <c r="I120" s="39"/>
      <c r="J120" s="39">
        <v>16039</v>
      </c>
      <c r="K120" s="39">
        <v>16039</v>
      </c>
      <c r="L120" s="39"/>
      <c r="M120" s="39"/>
      <c r="N120" s="39">
        <v>12.5145</v>
      </c>
      <c r="O120" s="39">
        <v>60.45</v>
      </c>
      <c r="P120" s="39"/>
      <c r="Q120" s="39"/>
    </row>
    <row r="121" spans="1:17" ht="29.4" customHeight="1" x14ac:dyDescent="0.25">
      <c r="A121" s="41" t="s">
        <v>216</v>
      </c>
      <c r="B121" s="35" t="s">
        <v>265</v>
      </c>
      <c r="C121" s="42" t="s">
        <v>217</v>
      </c>
      <c r="D121" s="43" t="s">
        <v>123</v>
      </c>
      <c r="E121" s="44">
        <v>2</v>
      </c>
      <c r="F121" s="45">
        <v>39</v>
      </c>
      <c r="G121" s="39"/>
      <c r="H121" s="39"/>
      <c r="I121" s="39"/>
      <c r="J121" s="46">
        <v>78</v>
      </c>
      <c r="K121" s="39"/>
      <c r="L121" s="39"/>
      <c r="M121" s="39"/>
      <c r="N121" s="39"/>
      <c r="O121" s="39"/>
      <c r="P121" s="39"/>
      <c r="Q121" s="39"/>
    </row>
    <row r="122" spans="1:17" ht="32.4" customHeight="1" x14ac:dyDescent="0.25">
      <c r="A122" s="41" t="s">
        <v>218</v>
      </c>
      <c r="B122" s="35" t="s">
        <v>265</v>
      </c>
      <c r="C122" s="42" t="s">
        <v>219</v>
      </c>
      <c r="D122" s="43" t="s">
        <v>123</v>
      </c>
      <c r="E122" s="44">
        <v>214</v>
      </c>
      <c r="F122" s="45">
        <v>11</v>
      </c>
      <c r="G122" s="39"/>
      <c r="H122" s="39"/>
      <c r="I122" s="39"/>
      <c r="J122" s="46">
        <v>2354</v>
      </c>
      <c r="K122" s="39"/>
      <c r="L122" s="39"/>
      <c r="M122" s="39"/>
      <c r="N122" s="39"/>
      <c r="O122" s="39"/>
      <c r="P122" s="39"/>
      <c r="Q122" s="39"/>
    </row>
    <row r="123" spans="1:17" ht="27.6" customHeight="1" x14ac:dyDescent="0.25">
      <c r="A123" s="41" t="s">
        <v>220</v>
      </c>
      <c r="B123" s="35" t="s">
        <v>265</v>
      </c>
      <c r="C123" s="42" t="s">
        <v>221</v>
      </c>
      <c r="D123" s="43" t="s">
        <v>123</v>
      </c>
      <c r="E123" s="44">
        <v>264</v>
      </c>
      <c r="F123" s="45">
        <v>17</v>
      </c>
      <c r="G123" s="39"/>
      <c r="H123" s="39"/>
      <c r="I123" s="39"/>
      <c r="J123" s="46">
        <v>4488</v>
      </c>
      <c r="K123" s="39"/>
      <c r="L123" s="39"/>
      <c r="M123" s="39"/>
      <c r="N123" s="39"/>
      <c r="O123" s="39"/>
      <c r="P123" s="39"/>
      <c r="Q123" s="39"/>
    </row>
    <row r="124" spans="1:17" ht="29.4" customHeight="1" x14ac:dyDescent="0.25">
      <c r="A124" s="41" t="s">
        <v>222</v>
      </c>
      <c r="B124" s="35" t="s">
        <v>265</v>
      </c>
      <c r="C124" s="42" t="s">
        <v>223</v>
      </c>
      <c r="D124" s="43" t="s">
        <v>123</v>
      </c>
      <c r="E124" s="44">
        <v>3</v>
      </c>
      <c r="F124" s="45">
        <v>215</v>
      </c>
      <c r="G124" s="39"/>
      <c r="H124" s="39"/>
      <c r="I124" s="39"/>
      <c r="J124" s="46">
        <v>645</v>
      </c>
      <c r="K124" s="39"/>
      <c r="L124" s="39"/>
      <c r="M124" s="39"/>
      <c r="N124" s="39"/>
      <c r="O124" s="39"/>
      <c r="P124" s="39"/>
      <c r="Q124" s="39"/>
    </row>
    <row r="125" spans="1:17" ht="40.799999999999997" customHeight="1" x14ac:dyDescent="0.25">
      <c r="A125" s="34" t="s">
        <v>224</v>
      </c>
      <c r="B125" s="35" t="s">
        <v>225</v>
      </c>
      <c r="C125" s="36" t="s">
        <v>296</v>
      </c>
      <c r="D125" s="24" t="s">
        <v>119</v>
      </c>
      <c r="E125" s="40" t="s">
        <v>226</v>
      </c>
      <c r="F125" s="38">
        <v>10323.92</v>
      </c>
      <c r="G125" s="38">
        <v>9771.02</v>
      </c>
      <c r="H125" s="38">
        <v>552.9</v>
      </c>
      <c r="I125" s="38">
        <v>12.68</v>
      </c>
      <c r="J125" s="39">
        <v>3304</v>
      </c>
      <c r="K125" s="39">
        <v>3127</v>
      </c>
      <c r="L125" s="39">
        <v>177</v>
      </c>
      <c r="M125" s="39">
        <v>4</v>
      </c>
      <c r="N125" s="39">
        <v>43.415999999999997</v>
      </c>
      <c r="O125" s="39">
        <v>13.89</v>
      </c>
      <c r="P125" s="39">
        <v>4.0500000000000001E-2</v>
      </c>
      <c r="Q125" s="39">
        <v>0.01</v>
      </c>
    </row>
    <row r="126" spans="1:17" ht="24" x14ac:dyDescent="0.25">
      <c r="A126" s="41" t="s">
        <v>227</v>
      </c>
      <c r="B126" s="35" t="s">
        <v>265</v>
      </c>
      <c r="C126" s="42" t="s">
        <v>228</v>
      </c>
      <c r="D126" s="43" t="s">
        <v>123</v>
      </c>
      <c r="E126" s="44">
        <v>30</v>
      </c>
      <c r="F126" s="45">
        <v>20</v>
      </c>
      <c r="G126" s="39"/>
      <c r="H126" s="39"/>
      <c r="I126" s="39"/>
      <c r="J126" s="46">
        <v>600</v>
      </c>
      <c r="K126" s="39"/>
      <c r="L126" s="39"/>
      <c r="M126" s="39"/>
      <c r="N126" s="39"/>
      <c r="O126" s="39"/>
      <c r="P126" s="39"/>
      <c r="Q126" s="39"/>
    </row>
    <row r="127" spans="1:17" ht="38.4" customHeight="1" x14ac:dyDescent="0.25">
      <c r="A127" s="41" t="s">
        <v>229</v>
      </c>
      <c r="B127" s="35" t="s">
        <v>265</v>
      </c>
      <c r="C127" s="42" t="s">
        <v>230</v>
      </c>
      <c r="D127" s="43" t="s">
        <v>123</v>
      </c>
      <c r="E127" s="44">
        <v>2</v>
      </c>
      <c r="F127" s="45">
        <v>32</v>
      </c>
      <c r="G127" s="39"/>
      <c r="H127" s="39"/>
      <c r="I127" s="39"/>
      <c r="J127" s="46">
        <v>64</v>
      </c>
      <c r="K127" s="39"/>
      <c r="L127" s="39"/>
      <c r="M127" s="39"/>
      <c r="N127" s="39"/>
      <c r="O127" s="39"/>
      <c r="P127" s="39"/>
      <c r="Q127" s="39"/>
    </row>
    <row r="128" spans="1:17" ht="14.4" x14ac:dyDescent="0.25">
      <c r="A128" s="64" t="s">
        <v>231</v>
      </c>
      <c r="B128" s="59"/>
      <c r="C128" s="59"/>
      <c r="D128" s="59"/>
      <c r="E128" s="59"/>
      <c r="F128" s="59"/>
      <c r="G128" s="59"/>
      <c r="H128" s="59"/>
      <c r="I128" s="59"/>
      <c r="J128" s="45">
        <v>1162019</v>
      </c>
      <c r="K128" s="39"/>
      <c r="L128" s="39"/>
      <c r="M128" s="39"/>
      <c r="N128" s="39"/>
      <c r="O128" s="45">
        <v>623.58000000000004</v>
      </c>
      <c r="P128" s="39"/>
      <c r="Q128" s="45">
        <v>6.38</v>
      </c>
    </row>
    <row r="129" spans="1:17" ht="14.4" x14ac:dyDescent="0.25">
      <c r="A129" s="65" t="s">
        <v>232</v>
      </c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</row>
    <row r="130" spans="1:17" ht="14.4" x14ac:dyDescent="0.25">
      <c r="A130" s="63" t="s">
        <v>233</v>
      </c>
      <c r="B130" s="59"/>
      <c r="C130" s="59"/>
      <c r="D130" s="59"/>
      <c r="E130" s="59"/>
      <c r="F130" s="59"/>
      <c r="G130" s="59"/>
      <c r="H130" s="59"/>
      <c r="I130" s="59"/>
      <c r="J130" s="38">
        <v>975242</v>
      </c>
      <c r="K130" s="38">
        <v>144404</v>
      </c>
      <c r="L130" s="38">
        <v>15101</v>
      </c>
      <c r="M130" s="38">
        <v>1816</v>
      </c>
      <c r="N130" s="39"/>
      <c r="O130" s="38">
        <v>623.58000000000004</v>
      </c>
      <c r="P130" s="39"/>
      <c r="Q130" s="38">
        <v>6.38</v>
      </c>
    </row>
    <row r="131" spans="1:17" ht="14.4" x14ac:dyDescent="0.25">
      <c r="A131" s="63" t="s">
        <v>234</v>
      </c>
      <c r="B131" s="59"/>
      <c r="C131" s="59"/>
      <c r="D131" s="59"/>
      <c r="E131" s="59"/>
      <c r="F131" s="59"/>
      <c r="G131" s="59"/>
      <c r="H131" s="59"/>
      <c r="I131" s="59"/>
      <c r="J131" s="38">
        <v>113187</v>
      </c>
      <c r="K131" s="39"/>
      <c r="L131" s="39"/>
      <c r="M131" s="39"/>
      <c r="N131" s="39"/>
      <c r="O131" s="39"/>
      <c r="P131" s="39"/>
      <c r="Q131" s="39"/>
    </row>
    <row r="132" spans="1:17" ht="14.4" x14ac:dyDescent="0.25">
      <c r="A132" s="63" t="s">
        <v>235</v>
      </c>
      <c r="B132" s="59"/>
      <c r="C132" s="59"/>
      <c r="D132" s="59"/>
      <c r="E132" s="59"/>
      <c r="F132" s="59"/>
      <c r="G132" s="59"/>
      <c r="H132" s="59"/>
      <c r="I132" s="59"/>
      <c r="J132" s="38">
        <v>73590</v>
      </c>
      <c r="K132" s="39"/>
      <c r="L132" s="39"/>
      <c r="M132" s="39"/>
      <c r="N132" s="39"/>
      <c r="O132" s="39"/>
      <c r="P132" s="39"/>
      <c r="Q132" s="39"/>
    </row>
    <row r="133" spans="1:17" ht="14.4" x14ac:dyDescent="0.25">
      <c r="A133" s="64" t="s">
        <v>236</v>
      </c>
      <c r="B133" s="59"/>
      <c r="C133" s="59"/>
      <c r="D133" s="59"/>
      <c r="E133" s="59"/>
      <c r="F133" s="59"/>
      <c r="G133" s="59"/>
      <c r="H133" s="59"/>
      <c r="I133" s="59"/>
      <c r="J133" s="39"/>
      <c r="K133" s="39"/>
      <c r="L133" s="39"/>
      <c r="M133" s="39"/>
      <c r="N133" s="39"/>
      <c r="O133" s="39"/>
      <c r="P133" s="39"/>
      <c r="Q133" s="39"/>
    </row>
    <row r="134" spans="1:17" ht="14.4" x14ac:dyDescent="0.25">
      <c r="A134" s="63" t="s">
        <v>237</v>
      </c>
      <c r="B134" s="59"/>
      <c r="C134" s="59"/>
      <c r="D134" s="59"/>
      <c r="E134" s="59"/>
      <c r="F134" s="59"/>
      <c r="G134" s="59"/>
      <c r="H134" s="59"/>
      <c r="I134" s="59"/>
      <c r="J134" s="38">
        <v>28912</v>
      </c>
      <c r="K134" s="39"/>
      <c r="L134" s="39"/>
      <c r="M134" s="39"/>
      <c r="N134" s="39"/>
      <c r="O134" s="38">
        <v>51.82</v>
      </c>
      <c r="P134" s="39"/>
      <c r="Q134" s="38">
        <v>0.4</v>
      </c>
    </row>
    <row r="135" spans="1:17" ht="14.4" x14ac:dyDescent="0.25">
      <c r="A135" s="63" t="s">
        <v>238</v>
      </c>
      <c r="B135" s="59"/>
      <c r="C135" s="59"/>
      <c r="D135" s="59"/>
      <c r="E135" s="59"/>
      <c r="F135" s="59"/>
      <c r="G135" s="59"/>
      <c r="H135" s="59"/>
      <c r="I135" s="59"/>
      <c r="J135" s="38">
        <v>395649</v>
      </c>
      <c r="K135" s="39"/>
      <c r="L135" s="39"/>
      <c r="M135" s="39"/>
      <c r="N135" s="39"/>
      <c r="O135" s="38">
        <v>571.76</v>
      </c>
      <c r="P135" s="39"/>
      <c r="Q135" s="38">
        <v>5.98</v>
      </c>
    </row>
    <row r="136" spans="1:17" ht="14.4" x14ac:dyDescent="0.25">
      <c r="A136" s="63" t="s">
        <v>239</v>
      </c>
      <c r="B136" s="59"/>
      <c r="C136" s="59"/>
      <c r="D136" s="59"/>
      <c r="E136" s="59"/>
      <c r="F136" s="59"/>
      <c r="G136" s="59"/>
      <c r="H136" s="59"/>
      <c r="I136" s="59"/>
      <c r="J136" s="38">
        <v>737458</v>
      </c>
      <c r="K136" s="39"/>
      <c r="L136" s="39"/>
      <c r="M136" s="39"/>
      <c r="N136" s="39"/>
      <c r="O136" s="39"/>
      <c r="P136" s="39"/>
      <c r="Q136" s="39"/>
    </row>
    <row r="137" spans="1:17" ht="14.4" x14ac:dyDescent="0.25">
      <c r="A137" s="63" t="s">
        <v>240</v>
      </c>
      <c r="B137" s="59"/>
      <c r="C137" s="59"/>
      <c r="D137" s="59"/>
      <c r="E137" s="59"/>
      <c r="F137" s="59"/>
      <c r="G137" s="59"/>
      <c r="H137" s="59"/>
      <c r="I137" s="59"/>
      <c r="J137" s="38">
        <v>1162019</v>
      </c>
      <c r="K137" s="39"/>
      <c r="L137" s="39"/>
      <c r="M137" s="39"/>
      <c r="N137" s="39"/>
      <c r="O137" s="38">
        <v>623.58000000000004</v>
      </c>
      <c r="P137" s="39"/>
      <c r="Q137" s="38">
        <v>6.38</v>
      </c>
    </row>
    <row r="138" spans="1:17" ht="14.4" x14ac:dyDescent="0.25">
      <c r="A138" s="63" t="s">
        <v>241</v>
      </c>
      <c r="B138" s="59"/>
      <c r="C138" s="59"/>
      <c r="D138" s="59"/>
      <c r="E138" s="59"/>
      <c r="F138" s="59"/>
      <c r="G138" s="59"/>
      <c r="H138" s="59"/>
      <c r="I138" s="59"/>
      <c r="J138" s="39"/>
      <c r="K138" s="39"/>
      <c r="L138" s="39"/>
      <c r="M138" s="39"/>
      <c r="N138" s="39"/>
      <c r="O138" s="39"/>
      <c r="P138" s="39"/>
      <c r="Q138" s="39"/>
    </row>
    <row r="139" spans="1:17" ht="14.4" x14ac:dyDescent="0.25">
      <c r="A139" s="63" t="s">
        <v>242</v>
      </c>
      <c r="B139" s="59"/>
      <c r="C139" s="59"/>
      <c r="D139" s="59"/>
      <c r="E139" s="59"/>
      <c r="F139" s="59"/>
      <c r="G139" s="59"/>
      <c r="H139" s="59"/>
      <c r="I139" s="59"/>
      <c r="J139" s="38">
        <v>78279</v>
      </c>
      <c r="K139" s="39"/>
      <c r="L139" s="39"/>
      <c r="M139" s="39"/>
      <c r="N139" s="39"/>
      <c r="O139" s="39"/>
      <c r="P139" s="39"/>
      <c r="Q139" s="39"/>
    </row>
    <row r="140" spans="1:17" ht="14.4" x14ac:dyDescent="0.25">
      <c r="A140" s="63" t="s">
        <v>243</v>
      </c>
      <c r="B140" s="59"/>
      <c r="C140" s="59"/>
      <c r="D140" s="59"/>
      <c r="E140" s="59"/>
      <c r="F140" s="59"/>
      <c r="G140" s="59"/>
      <c r="H140" s="59"/>
      <c r="I140" s="59"/>
      <c r="J140" s="38">
        <v>15101</v>
      </c>
      <c r="K140" s="39"/>
      <c r="L140" s="39"/>
      <c r="M140" s="39"/>
      <c r="N140" s="39"/>
      <c r="O140" s="39"/>
      <c r="P140" s="39"/>
      <c r="Q140" s="39"/>
    </row>
    <row r="141" spans="1:17" ht="14.4" x14ac:dyDescent="0.25">
      <c r="A141" s="63" t="s">
        <v>244</v>
      </c>
      <c r="B141" s="59"/>
      <c r="C141" s="59"/>
      <c r="D141" s="59"/>
      <c r="E141" s="59"/>
      <c r="F141" s="59"/>
      <c r="G141" s="59"/>
      <c r="H141" s="59"/>
      <c r="I141" s="59"/>
      <c r="J141" s="38">
        <v>146220</v>
      </c>
      <c r="K141" s="39"/>
      <c r="L141" s="39"/>
      <c r="M141" s="39"/>
      <c r="N141" s="39"/>
      <c r="O141" s="39"/>
      <c r="P141" s="39"/>
      <c r="Q141" s="39"/>
    </row>
    <row r="142" spans="1:17" ht="14.4" x14ac:dyDescent="0.25">
      <c r="A142" s="63" t="s">
        <v>245</v>
      </c>
      <c r="B142" s="59"/>
      <c r="C142" s="59"/>
      <c r="D142" s="59"/>
      <c r="E142" s="59"/>
      <c r="F142" s="59"/>
      <c r="G142" s="59"/>
      <c r="H142" s="59"/>
      <c r="I142" s="59"/>
      <c r="J142" s="38">
        <v>737458</v>
      </c>
      <c r="K142" s="39"/>
      <c r="L142" s="39"/>
      <c r="M142" s="39"/>
      <c r="N142" s="39"/>
      <c r="O142" s="39"/>
      <c r="P142" s="39"/>
      <c r="Q142" s="39"/>
    </row>
    <row r="143" spans="1:17" ht="14.4" x14ac:dyDescent="0.25">
      <c r="A143" s="63" t="s">
        <v>246</v>
      </c>
      <c r="B143" s="59"/>
      <c r="C143" s="59"/>
      <c r="D143" s="59"/>
      <c r="E143" s="59"/>
      <c r="F143" s="59"/>
      <c r="G143" s="59"/>
      <c r="H143" s="59"/>
      <c r="I143" s="59"/>
      <c r="J143" s="38">
        <v>113187</v>
      </c>
      <c r="K143" s="39"/>
      <c r="L143" s="39"/>
      <c r="M143" s="39"/>
      <c r="N143" s="39"/>
      <c r="O143" s="39"/>
      <c r="P143" s="39"/>
      <c r="Q143" s="39"/>
    </row>
    <row r="144" spans="1:17" ht="14.4" x14ac:dyDescent="0.25">
      <c r="A144" s="63" t="s">
        <v>247</v>
      </c>
      <c r="B144" s="59"/>
      <c r="C144" s="59"/>
      <c r="D144" s="59"/>
      <c r="E144" s="59"/>
      <c r="F144" s="59"/>
      <c r="G144" s="59"/>
      <c r="H144" s="59"/>
      <c r="I144" s="59"/>
      <c r="J144" s="38">
        <v>73590</v>
      </c>
      <c r="K144" s="39"/>
      <c r="L144" s="39"/>
      <c r="M144" s="39"/>
      <c r="N144" s="39"/>
      <c r="O144" s="39"/>
      <c r="P144" s="39"/>
      <c r="Q144" s="39"/>
    </row>
    <row r="145" spans="1:17" ht="14.4" x14ac:dyDescent="0.25">
      <c r="A145" s="64" t="s">
        <v>297</v>
      </c>
      <c r="B145" s="59"/>
      <c r="C145" s="59"/>
      <c r="D145" s="59"/>
      <c r="E145" s="59"/>
      <c r="F145" s="59"/>
      <c r="G145" s="59"/>
      <c r="H145" s="59"/>
      <c r="I145" s="59"/>
      <c r="J145" s="45">
        <v>1162019</v>
      </c>
      <c r="K145" s="39"/>
      <c r="L145" s="39"/>
      <c r="M145" s="39"/>
      <c r="N145" s="39"/>
      <c r="O145" s="45">
        <v>623.58000000000004</v>
      </c>
      <c r="P145" s="39"/>
      <c r="Q145" s="45">
        <v>6.38</v>
      </c>
    </row>
    <row r="146" spans="1:17" ht="14.4" customHeight="1" x14ac:dyDescent="0.25">
      <c r="A146" s="73" t="s">
        <v>298</v>
      </c>
      <c r="B146" s="74"/>
      <c r="C146" s="74"/>
      <c r="D146" s="74"/>
      <c r="E146" s="74"/>
      <c r="F146" s="74"/>
      <c r="G146" s="74"/>
      <c r="H146" s="74"/>
      <c r="I146" s="75"/>
      <c r="J146" s="71"/>
      <c r="K146" s="72"/>
      <c r="L146" s="72"/>
      <c r="M146" s="72"/>
      <c r="N146" s="72"/>
      <c r="O146" s="71"/>
      <c r="P146" s="72"/>
      <c r="Q146" s="71"/>
    </row>
    <row r="147" spans="1:17" ht="14.4" customHeight="1" x14ac:dyDescent="0.25">
      <c r="A147" s="81" t="s">
        <v>300</v>
      </c>
      <c r="B147" s="82"/>
      <c r="C147" s="82"/>
      <c r="D147" s="82"/>
      <c r="E147" s="82"/>
      <c r="F147" s="82"/>
      <c r="G147" s="82"/>
      <c r="H147" s="82"/>
      <c r="I147" s="83"/>
      <c r="J147" s="79"/>
      <c r="K147" s="80"/>
      <c r="L147" s="80"/>
      <c r="M147" s="80"/>
      <c r="N147" s="80"/>
      <c r="O147" s="79"/>
      <c r="P147" s="80"/>
      <c r="Q147" s="79"/>
    </row>
    <row r="148" spans="1:17" ht="17.399999999999999" customHeight="1" x14ac:dyDescent="0.25">
      <c r="A148" s="76" t="s">
        <v>299</v>
      </c>
      <c r="B148" s="77"/>
      <c r="C148" s="78"/>
      <c r="D148" s="49"/>
      <c r="E148" s="49"/>
      <c r="F148" s="49"/>
      <c r="G148" s="49"/>
      <c r="H148" s="49"/>
      <c r="I148" s="49"/>
      <c r="J148" s="45">
        <f>ROUND(J145*J146,0)</f>
        <v>0</v>
      </c>
      <c r="K148" s="39"/>
      <c r="L148" s="39"/>
      <c r="M148" s="39"/>
      <c r="N148" s="39"/>
      <c r="O148" s="45"/>
      <c r="P148" s="39"/>
      <c r="Q148" s="45"/>
    </row>
    <row r="149" spans="1:17" ht="14.4" customHeight="1" x14ac:dyDescent="0.25">
      <c r="A149" s="76" t="s">
        <v>301</v>
      </c>
      <c r="B149" s="77"/>
      <c r="C149" s="77"/>
      <c r="D149" s="77"/>
      <c r="E149" s="77"/>
      <c r="F149" s="77"/>
      <c r="G149" s="77"/>
      <c r="H149" s="77"/>
      <c r="I149" s="78"/>
      <c r="J149" s="45">
        <f>J148*0.2</f>
        <v>0</v>
      </c>
      <c r="K149" s="39"/>
      <c r="L149" s="39"/>
      <c r="M149" s="39"/>
      <c r="N149" s="39"/>
      <c r="O149" s="45"/>
      <c r="P149" s="39"/>
      <c r="Q149" s="45"/>
    </row>
    <row r="150" spans="1:17" ht="14.4" customHeight="1" x14ac:dyDescent="0.25">
      <c r="A150" s="76" t="s">
        <v>302</v>
      </c>
      <c r="B150" s="77"/>
      <c r="C150" s="77"/>
      <c r="D150" s="77"/>
      <c r="E150" s="77"/>
      <c r="F150" s="77"/>
      <c r="G150" s="77"/>
      <c r="H150" s="77"/>
      <c r="I150" s="78"/>
      <c r="J150" s="45">
        <f>J148+J149</f>
        <v>0</v>
      </c>
      <c r="K150" s="39"/>
      <c r="L150" s="39"/>
      <c r="M150" s="39"/>
      <c r="N150" s="39"/>
      <c r="O150" s="45">
        <f>O145</f>
        <v>623.58000000000004</v>
      </c>
      <c r="P150" s="39"/>
      <c r="Q150" s="45">
        <f>Q145</f>
        <v>6.38</v>
      </c>
    </row>
    <row r="151" spans="1:17" x14ac:dyDescent="0.25">
      <c r="D151" s="48"/>
    </row>
    <row r="154" spans="1:17" ht="14.4" x14ac:dyDescent="0.25">
      <c r="A154" s="69" t="s">
        <v>260</v>
      </c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</row>
    <row r="155" spans="1:17" x14ac:dyDescent="0.25">
      <c r="A155" s="67" t="s">
        <v>249</v>
      </c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</row>
    <row r="157" spans="1:17" ht="14.4" x14ac:dyDescent="0.25">
      <c r="A157" s="69" t="s">
        <v>268</v>
      </c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</row>
    <row r="158" spans="1:17" x14ac:dyDescent="0.25">
      <c r="A158" s="67" t="s">
        <v>249</v>
      </c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</row>
  </sheetData>
  <mergeCells count="59">
    <mergeCell ref="A146:I146"/>
    <mergeCell ref="A148:C148"/>
    <mergeCell ref="A147:I147"/>
    <mergeCell ref="A149:I149"/>
    <mergeCell ref="A150:I150"/>
    <mergeCell ref="A155:Q155"/>
    <mergeCell ref="A157:Q157"/>
    <mergeCell ref="A158:Q158"/>
    <mergeCell ref="A154:Q154"/>
    <mergeCell ref="A141:I141"/>
    <mergeCell ref="A142:I142"/>
    <mergeCell ref="A143:I143"/>
    <mergeCell ref="A144:I144"/>
    <mergeCell ref="A145:I145"/>
    <mergeCell ref="A136:I136"/>
    <mergeCell ref="A137:I137"/>
    <mergeCell ref="A138:I138"/>
    <mergeCell ref="A139:I139"/>
    <mergeCell ref="A140:I140"/>
    <mergeCell ref="A131:I131"/>
    <mergeCell ref="A132:I132"/>
    <mergeCell ref="A133:I133"/>
    <mergeCell ref="A134:I134"/>
    <mergeCell ref="A135:I135"/>
    <mergeCell ref="A97:Q97"/>
    <mergeCell ref="A104:Q104"/>
    <mergeCell ref="A128:I128"/>
    <mergeCell ref="A129:Q129"/>
    <mergeCell ref="A130:I130"/>
    <mergeCell ref="A30:Q30"/>
    <mergeCell ref="A32:Q32"/>
    <mergeCell ref="A33:Q33"/>
    <mergeCell ref="A47:Q47"/>
    <mergeCell ref="A62:Q62"/>
    <mergeCell ref="A29:Q29"/>
    <mergeCell ref="A25:A27"/>
    <mergeCell ref="B25:B27"/>
    <mergeCell ref="C25:C27"/>
    <mergeCell ref="D25:D27"/>
    <mergeCell ref="E25:E27"/>
    <mergeCell ref="N25:N27"/>
    <mergeCell ref="O25:O27"/>
    <mergeCell ref="P25:P27"/>
    <mergeCell ref="Q25:Q27"/>
    <mergeCell ref="F26:F27"/>
    <mergeCell ref="G26:I26"/>
    <mergeCell ref="J26:J27"/>
    <mergeCell ref="K26:M26"/>
    <mergeCell ref="F25:I25"/>
    <mergeCell ref="J25:M25"/>
    <mergeCell ref="A6:Q6"/>
    <mergeCell ref="D15:Q15"/>
    <mergeCell ref="J16:K16"/>
    <mergeCell ref="J20:K20"/>
    <mergeCell ref="D12:O12"/>
    <mergeCell ref="J21:K21"/>
    <mergeCell ref="J19:K19"/>
    <mergeCell ref="J18:K18"/>
    <mergeCell ref="J17:K17"/>
  </mergeCells>
  <pageMargins left="0.23622047244094491" right="0" top="0.39370078740157483" bottom="0.39370078740157483" header="0.19685039370078741" footer="0.19685039370078741"/>
  <pageSetup paperSize="9" scale="84" fitToHeight="0" orientation="landscape" r:id="rId1"/>
  <headerFooter alignWithMargins="0">
    <oddHeader>&amp;LГРАНД-Смета 2020&amp;C29.12.2020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шаблон</vt:lpstr>
      <vt:lpstr>шаблон!Print_Titles</vt:lpstr>
      <vt:lpstr>шаблон!Заголовки_для_печати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2018-11-22T12:56:26Z</cp:lastPrinted>
  <dcterms:created xsi:type="dcterms:W3CDTF">2012-09-25T04:33:48Z</dcterms:created>
  <dcterms:modified xsi:type="dcterms:W3CDTF">2021-01-19T04:59:42Z</dcterms:modified>
</cp:coreProperties>
</file>