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25-2025 Чартер сборы\документы для участников\"/>
    </mc:Choice>
  </mc:AlternateContent>
  <xr:revisionPtr revIDLastSave="0" documentId="13_ncr:1_{34339396-CADC-4206-961B-CB85E93FCAB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ожение Барнаул" sheetId="1" state="hidden" r:id="rId1"/>
    <sheet name="Приложение Омск" sheetId="2" state="hidden" r:id="rId2"/>
    <sheet name="Приложение к Форме № 1 (КХЛ)" sheetId="3" r:id="rId3"/>
  </sheets>
  <externalReferences>
    <externalReference r:id="rId4"/>
  </externalReferences>
  <definedNames>
    <definedName name="_xlnm._FilterDatabase" localSheetId="2" hidden="1">'[1]Приложение к Форме № 1'!#REF!</definedName>
    <definedName name="Print_Titles" localSheetId="0">'Приложение Барнаул'!$4:$4</definedName>
    <definedName name="Print_Titles" localSheetId="2">'[1]Приложение к Форме № 1'!#REF!</definedName>
    <definedName name="Print_Titles" localSheetId="1">'Приложение Омск'!$4:$4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H9" i="3"/>
  <c r="G10" i="3"/>
  <c r="G9" i="3"/>
  <c r="H11" i="3"/>
  <c r="G11" i="3"/>
  <c r="F10" i="3"/>
  <c r="E11" i="3"/>
  <c r="D11" i="3"/>
  <c r="I8" i="2"/>
  <c r="M8" i="2" s="1"/>
  <c r="N8" i="2" s="1"/>
  <c r="H8" i="2"/>
  <c r="I7" i="2"/>
  <c r="M7" i="2" s="1"/>
  <c r="N7" i="2" s="1"/>
  <c r="H7" i="2"/>
  <c r="I6" i="2"/>
  <c r="M6" i="2" s="1"/>
  <c r="N6" i="2" s="1"/>
  <c r="H6" i="2"/>
  <c r="M15" i="1"/>
  <c r="N15" i="1" s="1"/>
  <c r="I15" i="1"/>
  <c r="J15" i="1" s="1"/>
  <c r="H15" i="1"/>
  <c r="M14" i="1"/>
  <c r="N14" i="1" s="1"/>
  <c r="J14" i="1"/>
  <c r="I14" i="1"/>
  <c r="H14" i="1"/>
  <c r="I13" i="1"/>
  <c r="J13" i="1" s="1"/>
  <c r="H13" i="1"/>
  <c r="I12" i="1"/>
  <c r="M12" i="1" s="1"/>
  <c r="N12" i="1" s="1"/>
  <c r="H12" i="1"/>
  <c r="I11" i="1"/>
  <c r="M11" i="1" s="1"/>
  <c r="N11" i="1" s="1"/>
  <c r="H11" i="1"/>
  <c r="I10" i="1"/>
  <c r="M10" i="1" s="1"/>
  <c r="N10" i="1" s="1"/>
  <c r="H10" i="1"/>
  <c r="M9" i="1"/>
  <c r="N9" i="1" s="1"/>
  <c r="I9" i="1"/>
  <c r="J9" i="1" s="1"/>
  <c r="H9" i="1"/>
  <c r="M8" i="1"/>
  <c r="N8" i="1" s="1"/>
  <c r="J8" i="1"/>
  <c r="I8" i="1"/>
  <c r="H8" i="1"/>
  <c r="I7" i="1"/>
  <c r="J7" i="1" s="1"/>
  <c r="H7" i="1"/>
  <c r="I6" i="1"/>
  <c r="M6" i="1" s="1"/>
  <c r="N6" i="1" s="1"/>
  <c r="H6" i="1"/>
  <c r="F11" i="3" l="1"/>
  <c r="J6" i="1"/>
  <c r="M7" i="1"/>
  <c r="N7" i="1" s="1"/>
  <c r="J12" i="1"/>
  <c r="M13" i="1"/>
  <c r="N13" i="1" s="1"/>
  <c r="J8" i="2"/>
  <c r="J11" i="1"/>
  <c r="J7" i="2"/>
  <c r="J10" i="1"/>
  <c r="J6" i="2"/>
</calcChain>
</file>

<file path=xl/sharedStrings.xml><?xml version="1.0" encoding="utf-8"?>
<sst xmlns="http://schemas.openxmlformats.org/spreadsheetml/2006/main" count="163" uniqueCount="82">
  <si>
    <t>Приложение № _____ к Форме № 3. Коммерческое предложение</t>
  </si>
  <si>
    <t>Лот № 2. Поставка мебели для Отделения в г.Барнаул</t>
  </si>
  <si>
    <t>№ п/п</t>
  </si>
  <si>
    <t>Наименование ТМЦ</t>
  </si>
  <si>
    <t>Единица измерения</t>
  </si>
  <si>
    <t>Потребность, в год.</t>
  </si>
  <si>
    <t>Место (адрес) поставки</t>
  </si>
  <si>
    <t>Срок поставки</t>
  </si>
  <si>
    <t>Цена без учета НДС, руб./шт.</t>
  </si>
  <si>
    <t>Цена  с учетом НДС, руб./шт.</t>
  </si>
  <si>
    <t>Стоимость  без учета НДС, руб.</t>
  </si>
  <si>
    <t>Стоимость с учетом НДС, руб.</t>
  </si>
  <si>
    <t>Стоимость доставки, без учета НДС, руб.</t>
  </si>
  <si>
    <t>Стоимость доставки, с учетом НДС, руб.</t>
  </si>
  <si>
    <t>Итого стоимость без учета НДС, руб.</t>
  </si>
  <si>
    <t>Итого стоимость с учетом НДС, руб.</t>
  </si>
  <si>
    <t>1*</t>
  </si>
  <si>
    <t>7**</t>
  </si>
  <si>
    <t>Стол эргономичный (правый), габариты 1350*900/600/500*760, материал столешницы ЛДСП 22мм, материал лицевой и боковых панелей ЛДСП 16мм. Цвет - орех таволато</t>
  </si>
  <si>
    <t>шт.</t>
  </si>
  <si>
    <t>г. Барнаул, ул. Карла Маркса, 124</t>
  </si>
  <si>
    <t>Не более одного календарного месяца с момента получения заявки на поставку мебели. Поставка осуществляется партионно, после согласования количества партии с Заказчиком.</t>
  </si>
  <si>
    <t>Стол эргономичный (левый),  габариты 1350*900/600/500*760, материал столешницы ЛДСП 22мм, материал лицевой и боковых панелей ЛДСП 16мм. Цвет - орех таволато</t>
  </si>
  <si>
    <t>Тумба приставная с замком, размер 500*500*760, материал топа ЛДСП 22мм, материал корпуса ЛДСП 16мм. Тумба состоит из 3 выдвижных ящиков на направляющих полного выдвижения, верхний ящик оснащен замком,  между топом тумбы и ящиками предусмотрена ниша. Цвет - орех таволато</t>
  </si>
  <si>
    <t>Шкаф для одежды, габариты 760*550*2000, материал корпуса шкафа ЛДСП толщиной 16мм, верхний топ, нижний топ и полки  ЛДСП 22мм, материал дверей ЛДСП 16мм. Шкаф состоит их верхней полки для головных уборов, нижней полки для обуви. В шкафу устанавливается продольная штанга из хромированного металла. Цвет- орех таволато</t>
  </si>
  <si>
    <t>Шкаф для документов (5 секций), габариты 760*390*2000. Материал корпуса шкафа ЛДСП толщиной 16мм, верхний топ, нижний топ и полки  ЛДСП 22мм, материал дверей ЛДСП 16мм. Двери предусмотрены  на 2 нижних секции шкафа. Цвет- орех таволато</t>
  </si>
  <si>
    <t>Шкаф для документов (2 секции), габариты 760*390*840. Материал корпуса шкафа ЛДСП толщиной 16мм, верхний топ, нижний топ и полки  ЛДСП 22мм, материал дверей ЛДСП 16мм. Двери предусмотрены. Цвет- орех таволато</t>
  </si>
  <si>
    <t>Кресло Юпитер.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Должна быть фиксация спинки в положении отодвинутом от сиденья. Возможность регулирования высоты спинки.  Материал обивки -ткань. Цветовое исполнение - черный</t>
  </si>
  <si>
    <t>Стул офисный ИЗО. Опора - металлические ножки на основе сварной рамы из овального профиля 1,3мм. Внешняя сторона сиденья и спинки должна иметь  декоративную пластиковую крышку. Покрытие каркаса: полимерное черного цвета. Рабочая нагрузка - до 140 кг. Исполнение - черный текстиль.</t>
  </si>
  <si>
    <t>Кресло офисное СН 668. Кресло должно быть оборудовано газ-лифтом для регулировки высоты сидящего с фиксацией в рабочем положении. Спинка кресла должна откидываться назад и фиксироваться в любом положении. Возможность регулирования высоты спинки. Материал обивки -искусственная кожа. Цветовое исполнение - черный</t>
  </si>
  <si>
    <t>Шкаф картотека "Практик" (металлический). Габариты внешние 408x480х1305 мм, габариты внутренние327x424х255 мм, шкаф оснащен полками в количестве 4 шт. Цвет - серый.</t>
  </si>
  <si>
    <t>* Столбцы 1-6 заполняются Исполнителем Технического задания</t>
  </si>
  <si>
    <t>**  7-14 заполняются Участником отбора</t>
  </si>
  <si>
    <t xml:space="preserve">Исполнитель: </t>
  </si>
  <si>
    <t>Ведущий специалист по административным Логачева Н.А.</t>
  </si>
  <si>
    <t>Дата: ___/___/_______</t>
  </si>
  <si>
    <t xml:space="preserve">Руководитель Службы исполнителя: </t>
  </si>
  <si>
    <t>Начальник управления АПБ Дерюгина Н.В.</t>
  </si>
  <si>
    <t>Заказчик:</t>
  </si>
  <si>
    <t>Руководитель Службы Заказчика:</t>
  </si>
  <si>
    <t>ЗГД по по организационным вопросам Андраханова Е.В.</t>
  </si>
  <si>
    <t>Согласовано:</t>
  </si>
  <si>
    <t>Начальник отдела МТО</t>
  </si>
  <si>
    <t>__________________/ Касилов С.В. /</t>
  </si>
  <si>
    <t>Служба инвестиционного планирования/Планово-бюджетная Служба (в зависимости от статей финансирования)</t>
  </si>
  <si>
    <t>_________________/Овчинников М.С./</t>
  </si>
  <si>
    <t>Заместитель генерального директора по развитию бизнеса</t>
  </si>
  <si>
    <t>_________________/Чуманов М.В./</t>
  </si>
  <si>
    <t>Заместитель генерального директора по организационным вопросам</t>
  </si>
  <si>
    <t>_________________/Андраханова Е.В./</t>
  </si>
  <si>
    <t>Лот № 3. Поставка мебели для Отделения в г.Омск</t>
  </si>
  <si>
    <t>Стул "София".Основание стула - хромированный металлический каркас. Высокие подлокотники с кожаными накладками стула София, обеспечивают сидящему повышенный комфорт. Ширина 560 мм Глубина 600мм Высота со спинкой 830 Высота до сиденья 450 мм</t>
  </si>
  <si>
    <t>г.Омск, ул.Фрунзе, 54</t>
  </si>
  <si>
    <t>Стеллаж открытый (6 секций) 410*400*2180. Материалкорпуса из ЛДСП толщиной 16мм.  Шкаф состоит из каркаса и шести полок. Цвет Ольха</t>
  </si>
  <si>
    <t>Стеллаж открытый (6 секций) 410*400*2180. Материалкорпуса из ЛДСП толщиной 16мм.  Шкаф состоит из каркаса и шести полок. Цвет Беленый дуб</t>
  </si>
  <si>
    <t>Приложение к Форме № 1</t>
  </si>
  <si>
    <t>/наименование Претендента/</t>
  </si>
  <si>
    <t>Дата авиаперелета</t>
  </si>
  <si>
    <t>Направление</t>
  </si>
  <si>
    <t>Время вылета (местное)</t>
  </si>
  <si>
    <t>3*</t>
  </si>
  <si>
    <t>ИТОГО</t>
  </si>
  <si>
    <t>Стоимость оказания услуг по организации авиаперевозок по каждому направлению фиксируется на весь период действия договора и не подлежит изменению.</t>
  </si>
  <si>
    <t>Должность</t>
  </si>
  <si>
    <t>(подпись)</t>
  </si>
  <si>
    <t>м.п.</t>
  </si>
  <si>
    <t>от «       »  __________________  2025 г.</t>
  </si>
  <si>
    <t>Омск – Санкт-Петербург</t>
  </si>
  <si>
    <t>Санкт-Петербург – Омск</t>
  </si>
  <si>
    <t>Стоимость оказания услуг по организации чартерных авиаперевозок во время проведения учебно-тренировочного сбора в сезоне 2025–2026 гг.</t>
  </si>
  <si>
    <t xml:space="preserve">Общая стоимость услуг, руб. с учетом НДС
</t>
  </si>
  <si>
    <t xml:space="preserve">Общая стоимость услуг, руб. без учета НДС
</t>
  </si>
  <si>
    <t>* - даты и время вылетов согласуются сторонами дополнительно за 2 календарных дня до вылета.</t>
  </si>
  <si>
    <t>Коммерческое предложение к Запросу предложений № 25-2025</t>
  </si>
  <si>
    <t>Стоимость предоставления VIP-терминала на вылет в аэропорте убытия, руб. без учета НДС</t>
  </si>
  <si>
    <t>Стоимость предоставления VIP-терминала на вылет в аэропорте убытия, руб. с учетом НДС</t>
  </si>
  <si>
    <t>Х</t>
  </si>
  <si>
    <t>6**</t>
  </si>
  <si>
    <t>8**</t>
  </si>
  <si>
    <t>** - В случае, если организация работает по УСН, столбцы 6 и 8 не заполняются, в них необходимо указать «НДС не облагается».</t>
  </si>
  <si>
    <t>В стоимость услуг включены все расходы, связанные с предоставлением и выполнением полета на воздушном судне (далее - ВС) с подготовленным экипажем, в том числе на каждый рейс: 
- заправка топливом ВС;
- экипировка ВС мягким инвентарем и средствами обслуживания;
- авиационная безопасность;
- охрана ВС;
- стоянка и парковка ВС;
- полное аэронавигационное и метеорологическое обеспечение;
- оперативное, предполетное, послеполётное техническое обслуживание и уборка салона ВС;
- противообледенительная обработка ВС (в случае необходимости);
- аэропортовое обслуживание пассажиров и дополнительное время их ожидания в случае увеличения игрового времени и прохождения допинг-контроля игроков;
- бортовое питание по «бизнес-классу» на 55 пассажиров и двойной рацион питания на рейсах свыше 5 часов полета, меню по согласованию с Заказчиком;
- услуги флайт-менеджера;
- организация и оплата дополнительных услуг грузчиков в аэропортах по работе с багажом Заказчика;
- предполетный досмотр по системе «fast-track»;
- сдача ПЦР-теста на коронавирус SARS-CoV-2 экипажем ВС не позднее, чем за 72 часа до рейса (в случае необходимости);
- все прямые расходы Исполнителя, связанные с посадкой ВС на запасной аэродром по метеоусловиям и по причине технической неисправности ВС;
- предоставление пассажирам тапочек (без брендирования) в количестве 60 шт. и экипировка кресел ВС подголовниками (антимакассарами) с клубной символикой в количестве 60 шт.;
- агентское вознаграждение Исполнителя;
- предоставление бизнес-терминала в аэропорте убытия - предоставление бизнес-терминала в Пулково-ЦДА г. Санкт-Петербург на вылет</t>
  </si>
  <si>
    <t>Стоимость авиаперевозки,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</si>
</sst>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h:mm;@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i/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b/>
      <sz val="11"/>
      <color indexed="2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/>
    </xf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top" wrapText="1"/>
    </xf>
    <xf numFmtId="1" fontId="11" fillId="0" borderId="3" xfId="0" applyNumberFormat="1" applyFont="1" applyBorder="1" applyAlignment="1">
      <alignment horizontal="center" vertical="top" wrapText="1"/>
    </xf>
    <xf numFmtId="165" fontId="11" fillId="0" borderId="3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4" fontId="15" fillId="4" borderId="3" xfId="0" applyNumberFormat="1" applyFont="1" applyFill="1" applyBorder="1" applyAlignment="1">
      <alignment horizontal="center" vertical="center"/>
    </xf>
    <xf numFmtId="4" fontId="16" fillId="4" borderId="3" xfId="0" applyNumberFormat="1" applyFont="1" applyFill="1" applyBorder="1" applyAlignment="1">
      <alignment horizontal="center" vertical="center"/>
    </xf>
    <xf numFmtId="4" fontId="17" fillId="4" borderId="3" xfId="0" applyNumberFormat="1" applyFont="1" applyFill="1" applyBorder="1" applyAlignment="1">
      <alignment horizontal="center" vertical="center"/>
    </xf>
    <xf numFmtId="0" fontId="19" fillId="0" borderId="0" xfId="0" applyFont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&#1086;&#1078;&#1077;&#1085;&#1080;&#1077;%20&#1082;%20&#1060;&#1086;&#1088;&#1084;&#1077;%20&#8470;%201.1%20(&#1050;&#1061;&#1051;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ожение к Форме №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opLeftCell="A10" zoomScale="70" workbookViewId="0">
      <selection activeCell="B15" sqref="B15:F15"/>
    </sheetView>
  </sheetViews>
  <sheetFormatPr defaultRowHeight="15" x14ac:dyDescent="0.25"/>
  <cols>
    <col min="1" max="1" width="4.140625" style="1" customWidth="1"/>
    <col min="2" max="2" width="73.85546875" customWidth="1"/>
    <col min="3" max="3" width="11" customWidth="1"/>
    <col min="4" max="4" width="21.85546875" customWidth="1"/>
    <col min="5" max="5" width="20.28515625" customWidth="1"/>
    <col min="6" max="6" width="33.140625" customWidth="1"/>
    <col min="7" max="7" width="12.42578125" customWidth="1"/>
    <col min="8" max="8" width="14.140625" customWidth="1"/>
    <col min="9" max="9" width="15.5703125" customWidth="1"/>
    <col min="10" max="10" width="15" customWidth="1"/>
    <col min="11" max="11" width="14.85546875" customWidth="1"/>
    <col min="12" max="12" width="17" customWidth="1"/>
    <col min="13" max="13" width="15" customWidth="1"/>
    <col min="14" max="14" width="15.28515625" customWidth="1"/>
  </cols>
  <sheetData>
    <row r="1" spans="1:14" ht="17.25" customHeight="1" x14ac:dyDescent="0.25">
      <c r="A1" s="2"/>
      <c r="B1" s="3"/>
      <c r="C1" s="3"/>
      <c r="D1" s="3"/>
      <c r="E1" s="4"/>
      <c r="F1" s="3"/>
      <c r="G1" s="5" t="s">
        <v>0</v>
      </c>
      <c r="H1" s="5"/>
      <c r="I1" s="5"/>
      <c r="J1" s="5"/>
      <c r="K1" s="6"/>
    </row>
    <row r="2" spans="1:14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7"/>
    </row>
    <row r="3" spans="1:14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4" s="8" customFormat="1" ht="54" customHeight="1" x14ac:dyDescent="0.2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</row>
    <row r="5" spans="1:14" s="8" customFormat="1" x14ac:dyDescent="0.25">
      <c r="A5" s="9" t="s">
        <v>16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 t="s">
        <v>17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</row>
    <row r="6" spans="1:14" s="8" customFormat="1" ht="81.75" customHeight="1" x14ac:dyDescent="0.25">
      <c r="A6" s="10">
        <v>1</v>
      </c>
      <c r="B6" s="11" t="s">
        <v>18</v>
      </c>
      <c r="C6" s="12" t="s">
        <v>19</v>
      </c>
      <c r="D6" s="13">
        <v>5</v>
      </c>
      <c r="E6" s="12" t="s">
        <v>20</v>
      </c>
      <c r="F6" s="12" t="s">
        <v>21</v>
      </c>
      <c r="G6" s="14"/>
      <c r="H6" s="15">
        <f t="shared" ref="H6:H15" si="0">G6*1.18</f>
        <v>0</v>
      </c>
      <c r="I6" s="15">
        <f t="shared" ref="I6:I15" si="1">G6*D6</f>
        <v>0</v>
      </c>
      <c r="J6" s="15">
        <f t="shared" ref="J6:J15" si="2">I6*1.18</f>
        <v>0</v>
      </c>
      <c r="K6" s="15"/>
      <c r="L6" s="15"/>
      <c r="M6" s="15">
        <f t="shared" ref="M6:M15" si="3">K6+I6</f>
        <v>0</v>
      </c>
      <c r="N6" s="15">
        <f t="shared" ref="N6:N15" si="4">M6*1.18</f>
        <v>0</v>
      </c>
    </row>
    <row r="7" spans="1:14" s="8" customFormat="1" ht="85.5" customHeight="1" x14ac:dyDescent="0.25">
      <c r="A7" s="10">
        <v>2</v>
      </c>
      <c r="B7" s="11" t="s">
        <v>22</v>
      </c>
      <c r="C7" s="12" t="s">
        <v>19</v>
      </c>
      <c r="D7" s="13">
        <v>5</v>
      </c>
      <c r="E7" s="12" t="s">
        <v>20</v>
      </c>
      <c r="F7" s="12" t="s">
        <v>21</v>
      </c>
      <c r="G7" s="14"/>
      <c r="H7" s="15">
        <f t="shared" si="0"/>
        <v>0</v>
      </c>
      <c r="I7" s="15">
        <f t="shared" si="1"/>
        <v>0</v>
      </c>
      <c r="J7" s="15">
        <f t="shared" si="2"/>
        <v>0</v>
      </c>
      <c r="K7" s="15"/>
      <c r="L7" s="15"/>
      <c r="M7" s="15">
        <f t="shared" si="3"/>
        <v>0</v>
      </c>
      <c r="N7" s="15">
        <f t="shared" si="4"/>
        <v>0</v>
      </c>
    </row>
    <row r="8" spans="1:14" s="8" customFormat="1" ht="84" customHeight="1" x14ac:dyDescent="0.25">
      <c r="A8" s="10">
        <v>3</v>
      </c>
      <c r="B8" s="11" t="s">
        <v>23</v>
      </c>
      <c r="C8" s="12" t="s">
        <v>19</v>
      </c>
      <c r="D8" s="13">
        <v>10</v>
      </c>
      <c r="E8" s="12" t="s">
        <v>20</v>
      </c>
      <c r="F8" s="12" t="s">
        <v>21</v>
      </c>
      <c r="G8" s="14"/>
      <c r="H8" s="15">
        <f t="shared" si="0"/>
        <v>0</v>
      </c>
      <c r="I8" s="15">
        <f t="shared" si="1"/>
        <v>0</v>
      </c>
      <c r="J8" s="15">
        <f t="shared" si="2"/>
        <v>0</v>
      </c>
      <c r="K8" s="15"/>
      <c r="L8" s="15"/>
      <c r="M8" s="15">
        <f t="shared" si="3"/>
        <v>0</v>
      </c>
      <c r="N8" s="15">
        <f t="shared" si="4"/>
        <v>0</v>
      </c>
    </row>
    <row r="9" spans="1:14" s="8" customFormat="1" ht="84" customHeight="1" x14ac:dyDescent="0.25">
      <c r="A9" s="10">
        <v>4</v>
      </c>
      <c r="B9" s="11" t="s">
        <v>24</v>
      </c>
      <c r="C9" s="12" t="s">
        <v>19</v>
      </c>
      <c r="D9" s="13">
        <v>3</v>
      </c>
      <c r="E9" s="12" t="s">
        <v>20</v>
      </c>
      <c r="F9" s="12" t="s">
        <v>21</v>
      </c>
      <c r="G9" s="14"/>
      <c r="H9" s="15">
        <f t="shared" si="0"/>
        <v>0</v>
      </c>
      <c r="I9" s="15">
        <f t="shared" si="1"/>
        <v>0</v>
      </c>
      <c r="J9" s="15">
        <f t="shared" si="2"/>
        <v>0</v>
      </c>
      <c r="K9" s="15"/>
      <c r="L9" s="15"/>
      <c r="M9" s="15">
        <f t="shared" si="3"/>
        <v>0</v>
      </c>
      <c r="N9" s="15">
        <f t="shared" si="4"/>
        <v>0</v>
      </c>
    </row>
    <row r="10" spans="1:14" s="8" customFormat="1" ht="85.5" customHeight="1" x14ac:dyDescent="0.25">
      <c r="A10" s="10">
        <v>5</v>
      </c>
      <c r="B10" s="11" t="s">
        <v>25</v>
      </c>
      <c r="C10" s="12" t="s">
        <v>19</v>
      </c>
      <c r="D10" s="13">
        <v>5</v>
      </c>
      <c r="E10" s="12" t="s">
        <v>20</v>
      </c>
      <c r="F10" s="12" t="s">
        <v>21</v>
      </c>
      <c r="G10" s="14"/>
      <c r="H10" s="15">
        <f t="shared" si="0"/>
        <v>0</v>
      </c>
      <c r="I10" s="15">
        <f t="shared" si="1"/>
        <v>0</v>
      </c>
      <c r="J10" s="15">
        <f t="shared" si="2"/>
        <v>0</v>
      </c>
      <c r="K10" s="15"/>
      <c r="L10" s="15"/>
      <c r="M10" s="15">
        <f t="shared" si="3"/>
        <v>0</v>
      </c>
      <c r="N10" s="15">
        <f t="shared" si="4"/>
        <v>0</v>
      </c>
    </row>
    <row r="11" spans="1:14" s="8" customFormat="1" ht="85.5" customHeight="1" x14ac:dyDescent="0.25">
      <c r="A11" s="10">
        <v>6</v>
      </c>
      <c r="B11" s="11" t="s">
        <v>26</v>
      </c>
      <c r="C11" s="12" t="s">
        <v>19</v>
      </c>
      <c r="D11" s="13">
        <v>5</v>
      </c>
      <c r="E11" s="12" t="s">
        <v>20</v>
      </c>
      <c r="F11" s="12" t="s">
        <v>21</v>
      </c>
      <c r="G11" s="14"/>
      <c r="H11" s="15">
        <f t="shared" si="0"/>
        <v>0</v>
      </c>
      <c r="I11" s="15">
        <f t="shared" si="1"/>
        <v>0</v>
      </c>
      <c r="J11" s="15">
        <f t="shared" si="2"/>
        <v>0</v>
      </c>
      <c r="K11" s="15"/>
      <c r="L11" s="15"/>
      <c r="M11" s="15">
        <f t="shared" si="3"/>
        <v>0</v>
      </c>
      <c r="N11" s="15">
        <f t="shared" si="4"/>
        <v>0</v>
      </c>
    </row>
    <row r="12" spans="1:14" s="8" customFormat="1" ht="88.5" customHeight="1" x14ac:dyDescent="0.25">
      <c r="A12" s="10">
        <v>7</v>
      </c>
      <c r="B12" s="16" t="s">
        <v>27</v>
      </c>
      <c r="C12" s="12" t="s">
        <v>19</v>
      </c>
      <c r="D12" s="13">
        <v>10</v>
      </c>
      <c r="E12" s="12" t="s">
        <v>20</v>
      </c>
      <c r="F12" s="12" t="s">
        <v>21</v>
      </c>
      <c r="G12" s="14"/>
      <c r="H12" s="15">
        <f t="shared" si="0"/>
        <v>0</v>
      </c>
      <c r="I12" s="15">
        <f t="shared" si="1"/>
        <v>0</v>
      </c>
      <c r="J12" s="15">
        <f t="shared" si="2"/>
        <v>0</v>
      </c>
      <c r="K12" s="15"/>
      <c r="L12" s="15"/>
      <c r="M12" s="15">
        <f t="shared" si="3"/>
        <v>0</v>
      </c>
      <c r="N12" s="15">
        <f t="shared" si="4"/>
        <v>0</v>
      </c>
    </row>
    <row r="13" spans="1:14" s="8" customFormat="1" ht="86.25" customHeight="1" x14ac:dyDescent="0.25">
      <c r="A13" s="10">
        <v>8</v>
      </c>
      <c r="B13" s="11" t="s">
        <v>28</v>
      </c>
      <c r="C13" s="12" t="s">
        <v>19</v>
      </c>
      <c r="D13" s="13">
        <v>5</v>
      </c>
      <c r="E13" s="12" t="s">
        <v>20</v>
      </c>
      <c r="F13" s="12" t="s">
        <v>21</v>
      </c>
      <c r="G13" s="14"/>
      <c r="H13" s="15">
        <f t="shared" si="0"/>
        <v>0</v>
      </c>
      <c r="I13" s="15">
        <f t="shared" si="1"/>
        <v>0</v>
      </c>
      <c r="J13" s="15">
        <f t="shared" si="2"/>
        <v>0</v>
      </c>
      <c r="K13" s="15"/>
      <c r="L13" s="15"/>
      <c r="M13" s="15">
        <f t="shared" si="3"/>
        <v>0</v>
      </c>
      <c r="N13" s="15">
        <f t="shared" si="4"/>
        <v>0</v>
      </c>
    </row>
    <row r="14" spans="1:14" s="8" customFormat="1" ht="86.25" customHeight="1" x14ac:dyDescent="0.25">
      <c r="A14" s="10">
        <v>9</v>
      </c>
      <c r="B14" s="11" t="s">
        <v>29</v>
      </c>
      <c r="C14" s="12" t="s">
        <v>19</v>
      </c>
      <c r="D14" s="13">
        <v>2</v>
      </c>
      <c r="E14" s="12" t="s">
        <v>20</v>
      </c>
      <c r="F14" s="12" t="s">
        <v>21</v>
      </c>
      <c r="G14" s="14"/>
      <c r="H14" s="15">
        <f t="shared" si="0"/>
        <v>0</v>
      </c>
      <c r="I14" s="15">
        <f t="shared" si="1"/>
        <v>0</v>
      </c>
      <c r="J14" s="15">
        <f t="shared" si="2"/>
        <v>0</v>
      </c>
      <c r="K14" s="15"/>
      <c r="L14" s="15"/>
      <c r="M14" s="15">
        <f t="shared" si="3"/>
        <v>0</v>
      </c>
      <c r="N14" s="15">
        <f t="shared" si="4"/>
        <v>0</v>
      </c>
    </row>
    <row r="15" spans="1:14" s="8" customFormat="1" ht="86.25" customHeight="1" x14ac:dyDescent="0.25">
      <c r="A15" s="10">
        <v>10</v>
      </c>
      <c r="B15" s="11" t="s">
        <v>30</v>
      </c>
      <c r="C15" s="12" t="s">
        <v>19</v>
      </c>
      <c r="D15" s="13">
        <v>2</v>
      </c>
      <c r="E15" s="12" t="s">
        <v>20</v>
      </c>
      <c r="F15" s="12" t="s">
        <v>21</v>
      </c>
      <c r="G15" s="14"/>
      <c r="H15" s="15">
        <f t="shared" si="0"/>
        <v>0</v>
      </c>
      <c r="I15" s="15">
        <f t="shared" si="1"/>
        <v>0</v>
      </c>
      <c r="J15" s="15">
        <f t="shared" si="2"/>
        <v>0</v>
      </c>
      <c r="K15" s="15"/>
      <c r="L15" s="15"/>
      <c r="M15" s="15">
        <f t="shared" si="3"/>
        <v>0</v>
      </c>
      <c r="N15" s="15">
        <f t="shared" si="4"/>
        <v>0</v>
      </c>
    </row>
    <row r="17" spans="2:8" x14ac:dyDescent="0.25">
      <c r="B17" s="17" t="s">
        <v>31</v>
      </c>
    </row>
    <row r="18" spans="2:8" x14ac:dyDescent="0.25">
      <c r="B18" s="17" t="s">
        <v>32</v>
      </c>
    </row>
    <row r="20" spans="2:8" x14ac:dyDescent="0.25">
      <c r="B20" t="s">
        <v>33</v>
      </c>
      <c r="E20" t="s">
        <v>34</v>
      </c>
      <c r="H20" t="s">
        <v>35</v>
      </c>
    </row>
    <row r="21" spans="2:8" x14ac:dyDescent="0.25">
      <c r="B21" t="s">
        <v>36</v>
      </c>
      <c r="E21" t="s">
        <v>37</v>
      </c>
      <c r="H21" t="s">
        <v>35</v>
      </c>
    </row>
    <row r="22" spans="2:8" x14ac:dyDescent="0.25">
      <c r="B22" t="s">
        <v>38</v>
      </c>
      <c r="E22" t="s">
        <v>34</v>
      </c>
      <c r="H22" t="s">
        <v>35</v>
      </c>
    </row>
    <row r="23" spans="2:8" x14ac:dyDescent="0.25">
      <c r="B23" t="s">
        <v>39</v>
      </c>
      <c r="E23" t="s">
        <v>40</v>
      </c>
      <c r="H23" t="s">
        <v>35</v>
      </c>
    </row>
    <row r="26" spans="2:8" x14ac:dyDescent="0.25">
      <c r="B26" s="18" t="s">
        <v>41</v>
      </c>
    </row>
    <row r="27" spans="2:8" x14ac:dyDescent="0.25">
      <c r="B27" t="s">
        <v>42</v>
      </c>
      <c r="H27" t="s">
        <v>43</v>
      </c>
    </row>
    <row r="29" spans="2:8" x14ac:dyDescent="0.25">
      <c r="B29" t="s">
        <v>44</v>
      </c>
    </row>
    <row r="30" spans="2:8" x14ac:dyDescent="0.25">
      <c r="H30" t="s">
        <v>45</v>
      </c>
    </row>
    <row r="32" spans="2:8" x14ac:dyDescent="0.25">
      <c r="B32" t="s">
        <v>46</v>
      </c>
      <c r="H32" t="s">
        <v>47</v>
      </c>
    </row>
    <row r="33" spans="2:8" x14ac:dyDescent="0.25">
      <c r="B33" t="s">
        <v>48</v>
      </c>
      <c r="H33" t="s">
        <v>49</v>
      </c>
    </row>
  </sheetData>
  <mergeCells count="1">
    <mergeCell ref="A3:K3"/>
  </mergeCells>
  <pageMargins left="0.31496062992125984" right="0.31496062992125984" top="0.23622047244094491" bottom="0.19685039370078738" header="0.19685039370078738" footer="0.31496062992125984"/>
  <pageSetup paperSize="9" scale="49" fitToHeight="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zoomScale="70" workbookViewId="0">
      <selection activeCell="B6" sqref="B6:F8"/>
    </sheetView>
  </sheetViews>
  <sheetFormatPr defaultRowHeight="15" x14ac:dyDescent="0.25"/>
  <cols>
    <col min="1" max="1" width="4.140625" style="1" customWidth="1"/>
    <col min="2" max="2" width="73.85546875" customWidth="1"/>
    <col min="3" max="3" width="11" customWidth="1"/>
    <col min="4" max="4" width="21.85546875" customWidth="1"/>
    <col min="5" max="5" width="20.28515625" customWidth="1"/>
    <col min="6" max="6" width="33.140625" customWidth="1"/>
    <col min="7" max="7" width="12.42578125" customWidth="1"/>
    <col min="8" max="8" width="14.140625" customWidth="1"/>
    <col min="9" max="9" width="15.5703125" customWidth="1"/>
    <col min="10" max="10" width="15" customWidth="1"/>
    <col min="11" max="11" width="14.85546875" customWidth="1"/>
    <col min="12" max="12" width="17" customWidth="1"/>
    <col min="13" max="13" width="15" customWidth="1"/>
    <col min="14" max="14" width="15.28515625" customWidth="1"/>
  </cols>
  <sheetData>
    <row r="1" spans="1:14" ht="17.25" customHeight="1" x14ac:dyDescent="0.25">
      <c r="A1" s="2"/>
      <c r="B1" s="3"/>
      <c r="C1" s="3"/>
      <c r="D1" s="3"/>
      <c r="E1" s="4"/>
      <c r="F1" s="3"/>
      <c r="G1" s="5" t="s">
        <v>0</v>
      </c>
      <c r="H1" s="5"/>
      <c r="I1" s="5"/>
      <c r="J1" s="5"/>
      <c r="K1" s="6"/>
    </row>
    <row r="2" spans="1:14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7"/>
    </row>
    <row r="3" spans="1:14" x14ac:dyDescent="0.25">
      <c r="A3" s="33" t="s">
        <v>50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4" s="8" customFormat="1" ht="54" customHeight="1" x14ac:dyDescent="0.2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</row>
    <row r="5" spans="1:14" s="8" customFormat="1" x14ac:dyDescent="0.25">
      <c r="A5" s="9" t="s">
        <v>16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 t="s">
        <v>17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</row>
    <row r="6" spans="1:14" s="8" customFormat="1" ht="81" customHeight="1" x14ac:dyDescent="0.25">
      <c r="A6" s="10">
        <v>1</v>
      </c>
      <c r="B6" s="11" t="s">
        <v>51</v>
      </c>
      <c r="C6" s="12" t="s">
        <v>19</v>
      </c>
      <c r="D6" s="13">
        <v>10</v>
      </c>
      <c r="E6" s="12" t="s">
        <v>52</v>
      </c>
      <c r="F6" s="12" t="s">
        <v>21</v>
      </c>
      <c r="G6" s="14"/>
      <c r="H6" s="15">
        <f t="shared" ref="H6:H8" si="0">G6*1.18</f>
        <v>0</v>
      </c>
      <c r="I6" s="15">
        <f t="shared" ref="I6:I8" si="1">G6*D6</f>
        <v>0</v>
      </c>
      <c r="J6" s="15">
        <f t="shared" ref="J6:J8" si="2">I6*1.18</f>
        <v>0</v>
      </c>
      <c r="K6" s="15"/>
      <c r="L6" s="15"/>
      <c r="M6" s="15">
        <f t="shared" ref="M6:M8" si="3">K6+I6</f>
        <v>0</v>
      </c>
      <c r="N6" s="15">
        <f t="shared" ref="N6:N8" si="4">M6*1.18</f>
        <v>0</v>
      </c>
    </row>
    <row r="7" spans="1:14" s="8" customFormat="1" ht="81" customHeight="1" x14ac:dyDescent="0.25">
      <c r="A7" s="10">
        <v>2</v>
      </c>
      <c r="B7" s="11" t="s">
        <v>53</v>
      </c>
      <c r="C7" s="12" t="s">
        <v>19</v>
      </c>
      <c r="D7" s="13">
        <v>8</v>
      </c>
      <c r="E7" s="12" t="s">
        <v>52</v>
      </c>
      <c r="F7" s="12" t="s">
        <v>21</v>
      </c>
      <c r="G7" s="14"/>
      <c r="H7" s="15">
        <f t="shared" si="0"/>
        <v>0</v>
      </c>
      <c r="I7" s="15">
        <f t="shared" si="1"/>
        <v>0</v>
      </c>
      <c r="J7" s="15">
        <f t="shared" si="2"/>
        <v>0</v>
      </c>
      <c r="K7" s="15"/>
      <c r="L7" s="15"/>
      <c r="M7" s="15">
        <f t="shared" si="3"/>
        <v>0</v>
      </c>
      <c r="N7" s="15">
        <f t="shared" si="4"/>
        <v>0</v>
      </c>
    </row>
    <row r="8" spans="1:14" s="8" customFormat="1" ht="81" customHeight="1" x14ac:dyDescent="0.25">
      <c r="A8" s="10">
        <v>3</v>
      </c>
      <c r="B8" s="11" t="s">
        <v>54</v>
      </c>
      <c r="C8" s="12" t="s">
        <v>19</v>
      </c>
      <c r="D8" s="13">
        <v>8</v>
      </c>
      <c r="E8" s="12" t="s">
        <v>52</v>
      </c>
      <c r="F8" s="12" t="s">
        <v>21</v>
      </c>
      <c r="G8" s="14"/>
      <c r="H8" s="15">
        <f t="shared" si="0"/>
        <v>0</v>
      </c>
      <c r="I8" s="15">
        <f t="shared" si="1"/>
        <v>0</v>
      </c>
      <c r="J8" s="15">
        <f t="shared" si="2"/>
        <v>0</v>
      </c>
      <c r="K8" s="15"/>
      <c r="L8" s="15"/>
      <c r="M8" s="15">
        <f t="shared" si="3"/>
        <v>0</v>
      </c>
      <c r="N8" s="15">
        <f t="shared" si="4"/>
        <v>0</v>
      </c>
    </row>
    <row r="10" spans="1:14" x14ac:dyDescent="0.25">
      <c r="B10" s="17" t="s">
        <v>31</v>
      </c>
    </row>
    <row r="11" spans="1:14" x14ac:dyDescent="0.25">
      <c r="B11" s="17" t="s">
        <v>32</v>
      </c>
    </row>
    <row r="13" spans="1:14" x14ac:dyDescent="0.25">
      <c r="B13" t="s">
        <v>33</v>
      </c>
      <c r="E13" t="s">
        <v>34</v>
      </c>
      <c r="H13" t="s">
        <v>35</v>
      </c>
    </row>
    <row r="14" spans="1:14" x14ac:dyDescent="0.25">
      <c r="B14" t="s">
        <v>36</v>
      </c>
      <c r="E14" t="s">
        <v>37</v>
      </c>
      <c r="H14" t="s">
        <v>35</v>
      </c>
    </row>
    <row r="15" spans="1:14" x14ac:dyDescent="0.25">
      <c r="B15" t="s">
        <v>38</v>
      </c>
      <c r="E15" t="s">
        <v>34</v>
      </c>
      <c r="H15" t="s">
        <v>35</v>
      </c>
    </row>
    <row r="16" spans="1:14" x14ac:dyDescent="0.25">
      <c r="B16" t="s">
        <v>39</v>
      </c>
      <c r="E16" t="s">
        <v>40</v>
      </c>
      <c r="H16" t="s">
        <v>35</v>
      </c>
    </row>
    <row r="19" spans="2:8" x14ac:dyDescent="0.25">
      <c r="B19" s="18" t="s">
        <v>41</v>
      </c>
    </row>
    <row r="20" spans="2:8" x14ac:dyDescent="0.25">
      <c r="B20" t="s">
        <v>42</v>
      </c>
      <c r="H20" t="s">
        <v>43</v>
      </c>
    </row>
    <row r="22" spans="2:8" x14ac:dyDescent="0.25">
      <c r="B22" t="s">
        <v>44</v>
      </c>
    </row>
    <row r="23" spans="2:8" x14ac:dyDescent="0.25">
      <c r="H23" t="s">
        <v>45</v>
      </c>
    </row>
    <row r="25" spans="2:8" x14ac:dyDescent="0.25">
      <c r="B25" t="s">
        <v>46</v>
      </c>
      <c r="H25" t="s">
        <v>47</v>
      </c>
    </row>
    <row r="26" spans="2:8" x14ac:dyDescent="0.25">
      <c r="B26" t="s">
        <v>48</v>
      </c>
      <c r="H26" t="s">
        <v>49</v>
      </c>
    </row>
  </sheetData>
  <mergeCells count="1">
    <mergeCell ref="A3:K3"/>
  </mergeCells>
  <pageMargins left="0.31496062992125984" right="0.31496062992125984" top="0.23622047244094491" bottom="0.19685039370078738" header="0.19685039370078738" footer="0.31496062992125984"/>
  <pageSetup paperSize="9" scale="49" fitToHeight="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tabSelected="1" view="pageBreakPreview" zoomScale="60" zoomScaleNormal="85" workbookViewId="0">
      <selection activeCell="H7" sqref="H7"/>
    </sheetView>
  </sheetViews>
  <sheetFormatPr defaultRowHeight="15" x14ac:dyDescent="0.25"/>
  <cols>
    <col min="1" max="1" width="16.28515625" style="1" customWidth="1"/>
    <col min="2" max="2" width="28.28515625" customWidth="1"/>
    <col min="3" max="3" width="10.85546875" customWidth="1"/>
    <col min="4" max="4" width="19.85546875" customWidth="1"/>
    <col min="5" max="5" width="27.140625" customWidth="1"/>
    <col min="6" max="6" width="29" customWidth="1"/>
    <col min="7" max="7" width="18.85546875" customWidth="1"/>
    <col min="8" max="8" width="23.85546875" customWidth="1"/>
  </cols>
  <sheetData>
    <row r="1" spans="1:8" x14ac:dyDescent="0.25">
      <c r="A1" s="34" t="s">
        <v>55</v>
      </c>
      <c r="B1" s="34"/>
      <c r="C1" s="34"/>
      <c r="D1" s="34"/>
      <c r="E1" s="34"/>
      <c r="F1" s="34"/>
      <c r="G1" s="34"/>
      <c r="H1" s="34"/>
    </row>
    <row r="2" spans="1:8" x14ac:dyDescent="0.25">
      <c r="A2" s="35" t="s">
        <v>73</v>
      </c>
      <c r="B2" s="34"/>
      <c r="C2" s="34"/>
      <c r="D2" s="34"/>
      <c r="E2" s="34"/>
      <c r="F2" s="34"/>
      <c r="G2" s="34"/>
      <c r="H2" s="34"/>
    </row>
    <row r="3" spans="1:8" x14ac:dyDescent="0.25">
      <c r="A3" s="34" t="s">
        <v>56</v>
      </c>
      <c r="B3" s="34"/>
      <c r="C3" s="34"/>
      <c r="D3" s="34"/>
      <c r="E3" s="34"/>
      <c r="F3" s="34"/>
      <c r="G3" s="34"/>
      <c r="H3" s="34"/>
    </row>
    <row r="4" spans="1:8" x14ac:dyDescent="0.25">
      <c r="A4" s="36" t="s">
        <v>66</v>
      </c>
      <c r="B4" s="34"/>
      <c r="C4" s="34"/>
      <c r="D4" s="34"/>
      <c r="E4" s="34"/>
      <c r="F4" s="34"/>
      <c r="G4" s="34"/>
      <c r="H4" s="34"/>
    </row>
    <row r="5" spans="1:8" x14ac:dyDescent="0.25">
      <c r="A5" s="34"/>
      <c r="B5" s="34"/>
      <c r="C5" s="34"/>
      <c r="D5" s="34"/>
      <c r="E5" s="34"/>
      <c r="F5" s="34"/>
    </row>
    <row r="6" spans="1:8" ht="18.75" customHeight="1" x14ac:dyDescent="0.25">
      <c r="A6" s="39" t="s">
        <v>69</v>
      </c>
      <c r="B6" s="39"/>
      <c r="C6" s="39"/>
      <c r="D6" s="39"/>
      <c r="E6" s="39"/>
      <c r="F6" s="39"/>
      <c r="G6" s="39"/>
      <c r="H6" s="39"/>
    </row>
    <row r="7" spans="1:8" s="8" customFormat="1" ht="77.25" customHeight="1" x14ac:dyDescent="0.25">
      <c r="A7" s="19" t="s">
        <v>57</v>
      </c>
      <c r="B7" s="19" t="s">
        <v>58</v>
      </c>
      <c r="C7" s="19" t="s">
        <v>59</v>
      </c>
      <c r="D7" s="19" t="s">
        <v>81</v>
      </c>
      <c r="E7" s="20" t="s">
        <v>74</v>
      </c>
      <c r="F7" s="20" t="s">
        <v>75</v>
      </c>
      <c r="G7" s="19" t="s">
        <v>71</v>
      </c>
      <c r="H7" s="19" t="s">
        <v>70</v>
      </c>
    </row>
    <row r="8" spans="1:8" s="8" customFormat="1" ht="18" customHeight="1" x14ac:dyDescent="0.25">
      <c r="A8" s="19" t="s">
        <v>16</v>
      </c>
      <c r="B8" s="19">
        <v>2</v>
      </c>
      <c r="C8" s="19" t="s">
        <v>60</v>
      </c>
      <c r="D8" s="19">
        <v>4</v>
      </c>
      <c r="E8" s="20">
        <v>5</v>
      </c>
      <c r="F8" s="20" t="s">
        <v>77</v>
      </c>
      <c r="G8" s="21">
        <v>7</v>
      </c>
      <c r="H8" s="21" t="s">
        <v>78</v>
      </c>
    </row>
    <row r="9" spans="1:8" ht="16.5" customHeight="1" x14ac:dyDescent="0.25">
      <c r="A9" s="22">
        <v>45878</v>
      </c>
      <c r="B9" s="23" t="s">
        <v>67</v>
      </c>
      <c r="C9" s="24">
        <v>0.41666666666666669</v>
      </c>
      <c r="D9" s="25">
        <v>0</v>
      </c>
      <c r="E9" s="25" t="s">
        <v>76</v>
      </c>
      <c r="F9" s="25" t="s">
        <v>76</v>
      </c>
      <c r="G9" s="27">
        <f>D9</f>
        <v>0</v>
      </c>
      <c r="H9" s="27">
        <f>G9</f>
        <v>0</v>
      </c>
    </row>
    <row r="10" spans="1:8" ht="16.5" customHeight="1" x14ac:dyDescent="0.25">
      <c r="A10" s="22">
        <v>45885</v>
      </c>
      <c r="B10" s="23" t="s">
        <v>68</v>
      </c>
      <c r="C10" s="24">
        <v>0.5</v>
      </c>
      <c r="D10" s="25">
        <v>0</v>
      </c>
      <c r="E10" s="25">
        <v>0</v>
      </c>
      <c r="F10" s="26">
        <f>E10*1.2</f>
        <v>0</v>
      </c>
      <c r="G10" s="27">
        <f>D10+E10</f>
        <v>0</v>
      </c>
      <c r="H10" s="27">
        <f>D10+F10</f>
        <v>0</v>
      </c>
    </row>
    <row r="11" spans="1:8" ht="21.75" customHeight="1" x14ac:dyDescent="0.25">
      <c r="A11" s="40" t="s">
        <v>61</v>
      </c>
      <c r="B11" s="40"/>
      <c r="C11" s="40"/>
      <c r="D11" s="28">
        <f t="shared" ref="D11:F11" si="0">SUM(D9:D10)</f>
        <v>0</v>
      </c>
      <c r="E11" s="29">
        <f t="shared" si="0"/>
        <v>0</v>
      </c>
      <c r="F11" s="29">
        <f t="shared" si="0"/>
        <v>0</v>
      </c>
      <c r="G11" s="30">
        <f>SUM(G9:G10)</f>
        <v>0</v>
      </c>
      <c r="H11" s="31">
        <f>SUM(H9:H10)</f>
        <v>0</v>
      </c>
    </row>
    <row r="12" spans="1:8" ht="25.5" customHeight="1" x14ac:dyDescent="0.25">
      <c r="A12" s="41" t="s">
        <v>72</v>
      </c>
      <c r="B12" s="42"/>
      <c r="C12" s="42"/>
      <c r="D12" s="42"/>
      <c r="E12" s="42"/>
    </row>
    <row r="13" spans="1:8" ht="25.5" customHeight="1" x14ac:dyDescent="0.25">
      <c r="A13" s="43" t="s">
        <v>79</v>
      </c>
      <c r="B13" s="43"/>
      <c r="C13" s="43"/>
      <c r="D13" s="43"/>
      <c r="E13" s="43"/>
      <c r="F13" s="43"/>
    </row>
    <row r="14" spans="1:8" ht="313.5" customHeight="1" x14ac:dyDescent="0.25">
      <c r="A14" s="37" t="s">
        <v>80</v>
      </c>
      <c r="B14" s="37"/>
      <c r="C14" s="37"/>
      <c r="D14" s="37"/>
      <c r="E14" s="37"/>
      <c r="F14" s="37"/>
      <c r="G14" s="37"/>
      <c r="H14" s="37"/>
    </row>
    <row r="15" spans="1:8" ht="22.5" customHeight="1" x14ac:dyDescent="0.25">
      <c r="A15" s="38" t="s">
        <v>62</v>
      </c>
      <c r="B15" s="38"/>
      <c r="C15" s="38"/>
      <c r="D15" s="38"/>
      <c r="E15" s="38"/>
      <c r="F15" s="38"/>
      <c r="G15" s="38"/>
      <c r="H15" s="38"/>
    </row>
    <row r="17" spans="2:6" x14ac:dyDescent="0.25">
      <c r="B17" s="32" t="s">
        <v>63</v>
      </c>
      <c r="C17" s="32"/>
      <c r="D17" s="32"/>
      <c r="E17" s="32" t="s">
        <v>64</v>
      </c>
      <c r="F17" s="32"/>
    </row>
    <row r="18" spans="2:6" ht="8.25" customHeight="1" x14ac:dyDescent="0.25">
      <c r="B18" s="32"/>
      <c r="C18" s="32"/>
      <c r="D18" s="32"/>
      <c r="E18" s="32"/>
      <c r="F18" s="32"/>
    </row>
    <row r="19" spans="2:6" hidden="1" x14ac:dyDescent="0.25">
      <c r="B19" s="32"/>
      <c r="C19" s="32"/>
      <c r="D19" s="32"/>
      <c r="E19" s="32" t="s">
        <v>65</v>
      </c>
      <c r="F19" s="32"/>
    </row>
  </sheetData>
  <mergeCells count="11">
    <mergeCell ref="A14:H14"/>
    <mergeCell ref="A15:H15"/>
    <mergeCell ref="A6:H6"/>
    <mergeCell ref="A11:C11"/>
    <mergeCell ref="A12:E12"/>
    <mergeCell ref="A13:F13"/>
    <mergeCell ref="A1:H1"/>
    <mergeCell ref="A2:H2"/>
    <mergeCell ref="A3:H3"/>
    <mergeCell ref="A4:H4"/>
    <mergeCell ref="A5:F5"/>
  </mergeCells>
  <pageMargins left="0.23622047244094491" right="0.23622047244094491" top="0.35433070866141736" bottom="0.35433070866141736" header="0.11811023622047245" footer="0.11811023622047245"/>
  <pageSetup paperSize="9" scale="82" fitToHeight="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Барнаул</vt:lpstr>
      <vt:lpstr>Приложение Омск</vt:lpstr>
      <vt:lpstr>Приложение к Форме № 1 (КХЛ)</vt:lpstr>
      <vt:lpstr>'Приложение Барнаул'!Print_Titles</vt:lpstr>
      <vt:lpstr>'Приложение Омск'!Print_Titles</vt:lpstr>
    </vt:vector>
  </TitlesOfParts>
  <Company>ОАО "Газпромнефть-Новосибирск"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kasilov</dc:creator>
  <cp:lastModifiedBy>Арт Аванг</cp:lastModifiedBy>
  <cp:revision>7</cp:revision>
  <cp:lastPrinted>2025-06-26T04:43:03Z</cp:lastPrinted>
  <dcterms:created xsi:type="dcterms:W3CDTF">2012-05-22T07:14:39Z</dcterms:created>
  <dcterms:modified xsi:type="dcterms:W3CDTF">2025-06-26T04:43:08Z</dcterms:modified>
</cp:coreProperties>
</file>