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2-2025 Чартеры сезон\документы для участников\"/>
    </mc:Choice>
  </mc:AlternateContent>
  <xr:revisionPtr revIDLastSave="0" documentId="13_ncr:1_{133DED4C-2598-4363-A540-7DF76131FF7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Барнаул" sheetId="1" state="hidden" r:id="rId1"/>
    <sheet name="Приложение Омск" sheetId="2" state="hidden" r:id="rId2"/>
    <sheet name="Приложение к Форме № 1 (КХЛ)" sheetId="3" r:id="rId3"/>
  </sheets>
  <externalReferences>
    <externalReference r:id="rId4"/>
  </externalReferences>
  <definedNames>
    <definedName name="_xlnm._FilterDatabase" localSheetId="2" hidden="1">'[1]Приложение к Форме № 1'!#REF!</definedName>
    <definedName name="Print_Titles" localSheetId="0">'Приложение Барнаул'!$4:$4</definedName>
    <definedName name="Print_Titles" localSheetId="2">'[1]Приложение к Форме № 1'!#REF!</definedName>
    <definedName name="Print_Titles" localSheetId="1">'Приложение Омск'!$4:$4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3" l="1"/>
  <c r="J55" i="3"/>
  <c r="J48" i="3"/>
  <c r="K48" i="3"/>
  <c r="J49" i="3"/>
  <c r="K49" i="3"/>
  <c r="J50" i="3"/>
  <c r="K50" i="3"/>
  <c r="J51" i="3"/>
  <c r="K51" i="3"/>
  <c r="K47" i="3"/>
  <c r="J47" i="3"/>
  <c r="J40" i="3"/>
  <c r="K40" i="3"/>
  <c r="J41" i="3"/>
  <c r="K41" i="3"/>
  <c r="J42" i="3"/>
  <c r="K42" i="3"/>
  <c r="J43" i="3"/>
  <c r="K43" i="3"/>
  <c r="K39" i="3"/>
  <c r="J39" i="3"/>
  <c r="J35" i="3"/>
  <c r="K35" i="3"/>
  <c r="K34" i="3"/>
  <c r="J34" i="3"/>
  <c r="J15" i="3"/>
  <c r="K15" i="3"/>
  <c r="K14" i="3"/>
  <c r="J14" i="3"/>
  <c r="J10" i="3"/>
  <c r="K10" i="3"/>
  <c r="J11" i="3"/>
  <c r="K11" i="3"/>
  <c r="K9" i="3"/>
  <c r="J9" i="3"/>
  <c r="J53" i="3"/>
  <c r="K53" i="3"/>
  <c r="J54" i="3"/>
  <c r="K54" i="3"/>
  <c r="K52" i="3"/>
  <c r="J52" i="3"/>
  <c r="J45" i="3"/>
  <c r="K45" i="3"/>
  <c r="J46" i="3"/>
  <c r="K46" i="3"/>
  <c r="K44" i="3"/>
  <c r="J44" i="3"/>
  <c r="J37" i="3"/>
  <c r="K37" i="3"/>
  <c r="J38" i="3"/>
  <c r="K38" i="3"/>
  <c r="K36" i="3"/>
  <c r="J36" i="3"/>
  <c r="J32" i="3"/>
  <c r="J31" i="3"/>
  <c r="K31" i="3"/>
  <c r="K32" i="3"/>
  <c r="J33" i="3"/>
  <c r="K33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K16" i="3"/>
  <c r="J16" i="3"/>
  <c r="K13" i="3"/>
  <c r="J13" i="3"/>
  <c r="K12" i="3"/>
  <c r="J12" i="3"/>
  <c r="G51" i="3"/>
  <c r="G40" i="3"/>
  <c r="G39" i="3"/>
  <c r="E49" i="3"/>
  <c r="G49" i="3"/>
  <c r="I49" i="3"/>
  <c r="G35" i="3"/>
  <c r="G34" i="3"/>
  <c r="G50" i="3"/>
  <c r="G48" i="3"/>
  <c r="G47" i="3"/>
  <c r="G43" i="3"/>
  <c r="G42" i="3"/>
  <c r="G41" i="3"/>
  <c r="G15" i="3"/>
  <c r="G14" i="3"/>
  <c r="G9" i="3"/>
  <c r="G10" i="3"/>
  <c r="G11" i="3"/>
  <c r="E50" i="3"/>
  <c r="E42" i="3"/>
  <c r="E4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3" i="3"/>
  <c r="E44" i="3"/>
  <c r="E45" i="3"/>
  <c r="E46" i="3"/>
  <c r="E47" i="3"/>
  <c r="E48" i="3"/>
  <c r="E51" i="3"/>
  <c r="E52" i="3"/>
  <c r="E53" i="3"/>
  <c r="E54" i="3"/>
  <c r="I50" i="3"/>
  <c r="I51" i="3"/>
  <c r="I52" i="3"/>
  <c r="I53" i="3"/>
  <c r="I54" i="3"/>
  <c r="H55" i="3"/>
  <c r="F55" i="3"/>
  <c r="D55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E10" i="3"/>
  <c r="I9" i="3"/>
  <c r="E9" i="3"/>
  <c r="I8" i="2"/>
  <c r="M8" i="2" s="1"/>
  <c r="N8" i="2" s="1"/>
  <c r="H8" i="2"/>
  <c r="I7" i="2"/>
  <c r="M7" i="2" s="1"/>
  <c r="N7" i="2" s="1"/>
  <c r="H7" i="2"/>
  <c r="I6" i="2"/>
  <c r="M6" i="2" s="1"/>
  <c r="N6" i="2" s="1"/>
  <c r="H6" i="2"/>
  <c r="M15" i="1"/>
  <c r="N15" i="1" s="1"/>
  <c r="I15" i="1"/>
  <c r="J15" i="1" s="1"/>
  <c r="H15" i="1"/>
  <c r="M14" i="1"/>
  <c r="N14" i="1" s="1"/>
  <c r="J14" i="1"/>
  <c r="I14" i="1"/>
  <c r="H14" i="1"/>
  <c r="I13" i="1"/>
  <c r="M13" i="1" s="1"/>
  <c r="N13" i="1" s="1"/>
  <c r="H13" i="1"/>
  <c r="I12" i="1"/>
  <c r="M12" i="1" s="1"/>
  <c r="N12" i="1" s="1"/>
  <c r="H12" i="1"/>
  <c r="I11" i="1"/>
  <c r="M11" i="1" s="1"/>
  <c r="N11" i="1" s="1"/>
  <c r="H11" i="1"/>
  <c r="I10" i="1"/>
  <c r="M10" i="1" s="1"/>
  <c r="N10" i="1" s="1"/>
  <c r="H10" i="1"/>
  <c r="M9" i="1"/>
  <c r="N9" i="1" s="1"/>
  <c r="I9" i="1"/>
  <c r="J9" i="1" s="1"/>
  <c r="H9" i="1"/>
  <c r="M8" i="1"/>
  <c r="N8" i="1" s="1"/>
  <c r="J8" i="1"/>
  <c r="I8" i="1"/>
  <c r="H8" i="1"/>
  <c r="I7" i="1"/>
  <c r="M7" i="1" s="1"/>
  <c r="N7" i="1" s="1"/>
  <c r="H7" i="1"/>
  <c r="I6" i="1"/>
  <c r="M6" i="1" s="1"/>
  <c r="N6" i="1" s="1"/>
  <c r="H6" i="1"/>
  <c r="G55" i="3" l="1"/>
  <c r="I55" i="3"/>
  <c r="J7" i="1"/>
  <c r="J13" i="1"/>
  <c r="E55" i="3"/>
  <c r="J6" i="1"/>
  <c r="J12" i="1"/>
  <c r="J8" i="2"/>
  <c r="J11" i="1"/>
  <c r="J7" i="2"/>
  <c r="J10" i="1"/>
  <c r="J6" i="2"/>
</calcChain>
</file>

<file path=xl/sharedStrings.xml><?xml version="1.0" encoding="utf-8"?>
<sst xmlns="http://schemas.openxmlformats.org/spreadsheetml/2006/main" count="271" uniqueCount="127">
  <si>
    <t>Приложение № _____ к Форме № 3. Коммерческое предложение</t>
  </si>
  <si>
    <t>Лот № 2. Поставка мебели для Отделения в г.Барнаул</t>
  </si>
  <si>
    <t>№ п/п</t>
  </si>
  <si>
    <t>Наименование ТМЦ</t>
  </si>
  <si>
    <t>Единица измерения</t>
  </si>
  <si>
    <t>Потребность, в год.</t>
  </si>
  <si>
    <t>Место (адрес) поставки</t>
  </si>
  <si>
    <t>Срок поставки</t>
  </si>
  <si>
    <t>Цена без учета НДС, руб./шт.</t>
  </si>
  <si>
    <t>Цена  с учетом НДС, руб./шт.</t>
  </si>
  <si>
    <t>Стоимость  без учета НДС, руб.</t>
  </si>
  <si>
    <t>Стоимость с учетом НДС, руб.</t>
  </si>
  <si>
    <t>Стоимость доставки, без учета НДС, руб.</t>
  </si>
  <si>
    <t>Стоимость доставки, с учетом НДС, руб.</t>
  </si>
  <si>
    <t>Итого стоимость без учета НДС, руб.</t>
  </si>
  <si>
    <t>Итого стоимость с учетом НДС, руб.</t>
  </si>
  <si>
    <t>1*</t>
  </si>
  <si>
    <t>7**</t>
  </si>
  <si>
    <t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</si>
  <si>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</si>
  <si>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>г. Барнаул, ул. Карла Маркса, 124</t>
  </si>
  <si>
    <t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</si>
  <si>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</si>
  <si>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</si>
  <si>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</si>
  <si>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</si>
  <si>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</si>
  <si>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</si>
  <si>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</si>
  <si>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</si>
  <si>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</si>
  <si>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>* Столбцы 1-6 заполняются Исполнителем Технического задания</t>
  </si>
  <si>
    <t>**  7-14 заполняются Участником отбора</t>
  </si>
  <si>
    <t xml:space="preserve">Исполнитель: </t>
  </si>
  <si>
    <t>Ведущий специалист по административным Логачева Н.А.</t>
  </si>
  <si>
    <t>Дата: ___/___/_______</t>
  </si>
  <si>
    <t xml:space="preserve">Руководитель Службы исполнителя: </t>
  </si>
  <si>
    <t>Начальник управления АПБ Дерюгина Н.В.</t>
  </si>
  <si>
    <t>Заказчик:</t>
  </si>
  <si>
    <t>Руководитель Службы Заказчика:</t>
  </si>
  <si>
    <t>ЗГД по по организационным вопросам Андраханова Е.В.</t>
  </si>
  <si>
    <t>Согласовано:</t>
  </si>
  <si>
    <t>Начальник отдела МТО</t>
  </si>
  <si>
    <t>__________________/ Касилов С.В. /</t>
  </si>
  <si>
    <t>Служба инвестиционного планирования/Планово-бюджетная Служба (в зависимости от статей финансирования)</t>
  </si>
  <si>
    <t>_________________/Овчинников М.С./</t>
  </si>
  <si>
    <t>Заместитель генерального директора по развитию бизнеса</t>
  </si>
  <si>
    <t>_________________/Чуманов М.В./</t>
  </si>
  <si>
    <t>Заместитель генерального директора по организационным вопросам</t>
  </si>
  <si>
    <t>_________________/Андраханова Е.В./</t>
  </si>
  <si>
    <t>Лот № 3. Поставка мебели для Отделения в г.Омск</t>
  </si>
  <si>
    <t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</si>
  <si>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>г.Омск, ул.Фрунзе, 54</t>
  </si>
  <si>
    <t>Стеллаж открытый (6 секций) 410*400*2180. Материалкорпуса из ЛДСП толщиной 16мм.  Шкаф состоит из каркаса и шести полок. Цвет Ольха</t>
  </si>
  <si>
    <t>Стеллаж открытый (6 секций) 410*400*2180. Материалкорпуса из ЛДСП толщиной 16мм.  Шкаф состоит из каркаса и шести полок. Цвет Беленый дуб</t>
  </si>
  <si>
    <t>Приложение к Форме № 1</t>
  </si>
  <si>
    <t>/наименование Претендента/</t>
  </si>
  <si>
    <t>Стоимость оказания услуг по организации чартерных авиаперевозок во время проведения регулярного Чемпионата КХЛ сезона 2024–2025 гг.</t>
  </si>
  <si>
    <t>Дата авиаперелета</t>
  </si>
  <si>
    <t>Направление</t>
  </si>
  <si>
    <t>Время вылета (местное)</t>
  </si>
  <si>
    <t>Стоимость авиаперевозки, руб. без учета НДС</t>
  </si>
  <si>
    <t>Стоимость авиаперевозки, руб. с учетом НДС</t>
  </si>
  <si>
    <t>Стоимость предоставления VIP-терминала на вылет/прилет в аэропортах прибытия/убытия, руб. без учета НДС</t>
  </si>
  <si>
    <t>Стоимость предоставления VIP-терминала на вылет/прилет в аэропортах прибытия/убытия, руб. с учетом НДС</t>
  </si>
  <si>
    <t>Стоимость предоставления бизнес-зала в аэропортах убытия, руб. без учета НДС</t>
  </si>
  <si>
    <t>Стоимость предоставления бизнес-зала в аэропортах убытия, руб. с учетом НДС</t>
  </si>
  <si>
    <t>Общая стоимость услуг, руб. без учета НДС
(Справочно)</t>
  </si>
  <si>
    <t>Общая стоимость услуг, руб. с учетом НДС
(Справочно)</t>
  </si>
  <si>
    <t>2*</t>
  </si>
  <si>
    <t>3*</t>
  </si>
  <si>
    <t>5**</t>
  </si>
  <si>
    <t>9**</t>
  </si>
  <si>
    <t>11**</t>
  </si>
  <si>
    <t>Х</t>
  </si>
  <si>
    <t>ИТОГО</t>
  </si>
  <si>
    <t>Критерием оценки является стоимость авиаперевозки без дополнительных опций (бизнес-зал / бизнес-терминал) (столбцы 4, 5)</t>
  </si>
  <si>
    <t>** - В случае, если организация работает по УСН, столбцы 5, 7, 9 и 11 не заполняются, в них необходимо указать «НДС не облагается».</t>
  </si>
  <si>
    <t>При использовании аэропортов московского авиаузла по умолчанию рассматривается аэропорт Шереметьево.</t>
  </si>
  <si>
    <t>Стоимость оказания услуг по организации авиаперевозок по каждому направлению фиксируется на весь период действия договора и не подлежит изменению.</t>
  </si>
  <si>
    <t>Должность</t>
  </si>
  <si>
    <t>(подпись)</t>
  </si>
  <si>
    <t>м.п.</t>
  </si>
  <si>
    <t>Коммерческое предложение к Отбору № 42-2025</t>
  </si>
  <si>
    <t>от «       »  __________________  2025 г.</t>
  </si>
  <si>
    <t>* - пункты отправления, даты и время вылетов согласуются сторонами дополнительно за 2 календарных дней до вылета</t>
  </si>
  <si>
    <r>
      <t xml:space="preserve">В стоимость услуг включены все расходы, связанные с предоставлением и выполнением полета на воздушном судне (далее - ВС) с подготовленным экипажем, в том числе на каждый рейс: 
- заправка топливом ВС;
- экипировка ВС мягким инвентарем и средствами обслуживания;
- авиационная безопасность;
- охрана ВС;
- стоянка и парковка ВС;
- полное аэронавигационное и метеорологическое обеспечение;
- оперативное, предполетное, послеполётное техническое обслуживание и уборка салона ВС;
- противообледенительная обработка ВС (в случае необходимости);
- аэропортовое обслуживание пассажиров и дополнительное время их ожидания в случае увеличения игрового времени и прохождения допинг-контроля игроками;
- бортовое питание по «бизнес-классу» на 55 пассажиров и двойной рацион питания на рейсах свыше 5 часов полета, меню по согласованию с Заказчиком;
- услуги флайт-менеджера;
- организация и оплата дополнительных услуг грузчиков в аэропортах по работе с багажом Заказчика;
- предполетный досмотр по системе «fast-track»;
- сдача ПЦР-теста на коронавирус SARS-CoV-2 экипажем ВС не позднее, чем за 72 часа до рейса (в случае необходимости);
- все прямые расходы Исполнителя, связанные с посадкой ВС на запасной аэродром по метеоусловиям и по причине технической неисправности ВС;
- предоставление пассажирам тапочек (без брендирования) в количестве 60 шт. и экипировка кресел ВС подголовниками (антимакассарами) с клубной символикой в количестве 60 шт.;
- агентское вознаграждение Исполнителя;
- предоставление бизнес-зала/бизнес-терминала в аэропортах прибытия/убытия  </t>
    </r>
    <r>
      <rPr>
        <i/>
        <sz val="11"/>
        <color indexed="2"/>
        <rFont val="Arial"/>
      </rPr>
      <t>(является дополнительной опцией и согласуется Сторонами дополнительно не позднее чем за 7 (семь) календарных дней до вылета)</t>
    </r>
    <r>
      <rPr>
        <i/>
        <sz val="11"/>
        <color theme="1"/>
        <rFont val="Arial"/>
      </rPr>
      <t>.</t>
    </r>
  </si>
  <si>
    <t>КАЗАНЬ - С.ПЕТЕРБУРГ</t>
  </si>
  <si>
    <t>С.ПЕТЕРБУРГ - ЧЕЛЯБИНСК</t>
  </si>
  <si>
    <t>ЧЕЛЯБИНСК - УФА</t>
  </si>
  <si>
    <t>УФА - ОМСК</t>
  </si>
  <si>
    <t>ОМСК - ЕКАТЕРИНБУРГ</t>
  </si>
  <si>
    <t>ЕКАТЕРИНБУРГ - МАГНИТОГОРСК</t>
  </si>
  <si>
    <t>МАГНИТОГОРСК - ЧЕЛЯБИНСК</t>
  </si>
  <si>
    <t>ЧЕЛЯБИНСК - АСТАНА</t>
  </si>
  <si>
    <t>АСТАНА - ОМСК</t>
  </si>
  <si>
    <t>ОМСК - ХАБАРОВСК</t>
  </si>
  <si>
    <t>ХАБАРОВСК - ВЛАДИВОСТОК</t>
  </si>
  <si>
    <t>ВЛАДИВОСТОК - ОМСК</t>
  </si>
  <si>
    <t>ОМСК - НИЖНИЙ НОВГОРОД</t>
  </si>
  <si>
    <t>НИЖНИЙ НОВГОРОД - САМАРА</t>
  </si>
  <si>
    <t>САМАРА - ОМСК</t>
  </si>
  <si>
    <t>ОМСК - АСТАНА</t>
  </si>
  <si>
    <t>АСТАНА - НИЖНЕКАМСК</t>
  </si>
  <si>
    <t>НИЖНЕКАМСК - МАГНИТОГОРСК</t>
  </si>
  <si>
    <t>МАГНИТОГОРСК - ОМСК</t>
  </si>
  <si>
    <t>ОМСК - НОВОСИБИРСК</t>
  </si>
  <si>
    <t>НОВОСИБИРСК - НИЖНЕКАМСК</t>
  </si>
  <si>
    <t>НИЖНЕКАМСК - ЯРОСЛАВЛЬ</t>
  </si>
  <si>
    <t>ЯРОСЛАВЛЬ - ОМСК</t>
  </si>
  <si>
    <t>НОВОСИБИРСК - КАЗАНЬ</t>
  </si>
  <si>
    <t>КАЗАНЬ - МАГНИТОГОРСК</t>
  </si>
  <si>
    <t>ОМСК - ЧЕЛЯБИНСК</t>
  </si>
  <si>
    <t>УФА - ЕКАТЕРИНБУРГ</t>
  </si>
  <si>
    <t>ЕКАТЕРИНБУРГ - ОМСК</t>
  </si>
  <si>
    <t>ОМСК - МОСКВА</t>
  </si>
  <si>
    <t>МОСКВА – САНКТ-ПЕТЕРБУРГ</t>
  </si>
  <si>
    <t>САНКТ-ПЕТЕРБУРГ – ОМСК</t>
  </si>
  <si>
    <t>ОМСК - ВЛАДИВОСТОК</t>
  </si>
  <si>
    <t>ВЛАДИВОСТОК - ХАБАРОВСК</t>
  </si>
  <si>
    <t>ХАБАРОВСК - ОМСК</t>
  </si>
  <si>
    <t>МОСКВА - СОЧИ</t>
  </si>
  <si>
    <t>СОЧИ - ОМСК</t>
  </si>
  <si>
    <t>ОМСК - МИНСК</t>
  </si>
  <si>
    <t>МИНСК - ЧЕРЕПОВЕЦ</t>
  </si>
  <si>
    <t>ЧЕРЕПОВЕЦ - ОМСК</t>
  </si>
  <si>
    <t>ОМСК - 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</si>
</sst>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h:mm;@"/>
  </numFmts>
  <fonts count="26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sz val="11"/>
      <name val="Calibri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2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i/>
      <sz val="11"/>
      <name val="Calibri"/>
    </font>
    <font>
      <i/>
      <sz val="11"/>
      <color theme="1"/>
      <name val="Calibri"/>
      <scheme val="minor"/>
    </font>
    <font>
      <i/>
      <sz val="11"/>
      <color theme="1"/>
      <name val="Calibri"/>
    </font>
    <font>
      <b/>
      <sz val="11"/>
      <color theme="1"/>
      <name val="Calibri"/>
    </font>
    <font>
      <b/>
      <i/>
      <sz val="11"/>
      <name val="Calibri"/>
    </font>
    <font>
      <b/>
      <i/>
      <sz val="11"/>
      <color theme="1"/>
      <name val="Calibri"/>
      <scheme val="minor"/>
    </font>
    <font>
      <b/>
      <i/>
      <sz val="11"/>
      <color theme="1"/>
      <name val="Calibri"/>
    </font>
    <font>
      <b/>
      <sz val="11"/>
      <color indexed="2"/>
      <name val="Arial"/>
    </font>
    <font>
      <sz val="11"/>
      <name val="Arial"/>
    </font>
    <font>
      <i/>
      <sz val="11"/>
      <color indexed="2"/>
      <name val="Arial"/>
    </font>
    <font>
      <i/>
      <sz val="11"/>
      <color theme="1"/>
      <name val="Arial"/>
    </font>
    <font>
      <sz val="11"/>
      <name val="Calibri"/>
      <family val="2"/>
      <charset val="204"/>
    </font>
    <font>
      <b/>
      <sz val="11"/>
      <color indexed="2"/>
      <name val="Arial"/>
      <family val="2"/>
      <charset val="204"/>
    </font>
    <font>
      <b/>
      <sz val="14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65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top" wrapText="1"/>
    </xf>
    <xf numFmtId="4" fontId="15" fillId="4" borderId="3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0" fontId="19" fillId="0" borderId="0" xfId="0" applyFont="1"/>
    <xf numFmtId="1" fontId="22" fillId="0" borderId="3" xfId="0" applyNumberFormat="1" applyFont="1" applyBorder="1" applyAlignment="1">
      <alignment horizontal="center" vertical="top" wrapText="1"/>
    </xf>
    <xf numFmtId="4" fontId="24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&#1086;&#1078;&#1077;&#1085;&#1080;&#1077;%20&#1082;%20&#1060;&#1086;&#1088;&#1084;&#1077;%20&#8470;%201.1%20(&#1050;&#1061;&#1051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 к Форме №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A10" zoomScale="70" workbookViewId="0">
      <selection activeCell="B15" sqref="B15:F15"/>
    </sheetView>
  </sheetViews>
  <sheetFormatPr defaultRowHeight="15" x14ac:dyDescent="0.25"/>
  <cols>
    <col min="1" max="1" width="4.140625" style="1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4" s="8" customFormat="1" ht="54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2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.75" customHeight="1" x14ac:dyDescent="0.25">
      <c r="A6" s="10">
        <v>1</v>
      </c>
      <c r="B6" s="11" t="s">
        <v>18</v>
      </c>
      <c r="C6" s="12" t="s">
        <v>19</v>
      </c>
      <c r="D6" s="13">
        <v>5</v>
      </c>
      <c r="E6" s="12" t="s">
        <v>20</v>
      </c>
      <c r="F6" s="12" t="s">
        <v>21</v>
      </c>
      <c r="G6" s="14"/>
      <c r="H6" s="15">
        <f t="shared" ref="H6:H15" si="0">G6*1.18</f>
        <v>0</v>
      </c>
      <c r="I6" s="15">
        <f t="shared" ref="I6:I15" si="1">G6*D6</f>
        <v>0</v>
      </c>
      <c r="J6" s="15">
        <f t="shared" ref="J6:J15" si="2">I6*1.18</f>
        <v>0</v>
      </c>
      <c r="K6" s="15"/>
      <c r="L6" s="15"/>
      <c r="M6" s="15">
        <f t="shared" ref="M6:M15" si="3">K6+I6</f>
        <v>0</v>
      </c>
      <c r="N6" s="15">
        <f t="shared" ref="N6:N15" si="4">M6*1.18</f>
        <v>0</v>
      </c>
    </row>
    <row r="7" spans="1:14" s="8" customFormat="1" ht="85.5" customHeight="1" x14ac:dyDescent="0.25">
      <c r="A7" s="10">
        <v>2</v>
      </c>
      <c r="B7" s="11" t="s">
        <v>22</v>
      </c>
      <c r="C7" s="12" t="s">
        <v>19</v>
      </c>
      <c r="D7" s="13">
        <v>5</v>
      </c>
      <c r="E7" s="12" t="s">
        <v>20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4" customHeight="1" x14ac:dyDescent="0.25">
      <c r="A8" s="10">
        <v>3</v>
      </c>
      <c r="B8" s="11" t="s">
        <v>23</v>
      </c>
      <c r="C8" s="12" t="s">
        <v>19</v>
      </c>
      <c r="D8" s="13">
        <v>10</v>
      </c>
      <c r="E8" s="12" t="s">
        <v>20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9" spans="1:14" s="8" customFormat="1" ht="84" customHeight="1" x14ac:dyDescent="0.25">
      <c r="A9" s="10">
        <v>4</v>
      </c>
      <c r="B9" s="11" t="s">
        <v>24</v>
      </c>
      <c r="C9" s="12" t="s">
        <v>19</v>
      </c>
      <c r="D9" s="13">
        <v>3</v>
      </c>
      <c r="E9" s="12" t="s">
        <v>20</v>
      </c>
      <c r="F9" s="12" t="s">
        <v>21</v>
      </c>
      <c r="G9" s="14"/>
      <c r="H9" s="15">
        <f t="shared" si="0"/>
        <v>0</v>
      </c>
      <c r="I9" s="15">
        <f t="shared" si="1"/>
        <v>0</v>
      </c>
      <c r="J9" s="15">
        <f t="shared" si="2"/>
        <v>0</v>
      </c>
      <c r="K9" s="15"/>
      <c r="L9" s="15"/>
      <c r="M9" s="15">
        <f t="shared" si="3"/>
        <v>0</v>
      </c>
      <c r="N9" s="15">
        <f t="shared" si="4"/>
        <v>0</v>
      </c>
    </row>
    <row r="10" spans="1:14" s="8" customFormat="1" ht="85.5" customHeight="1" x14ac:dyDescent="0.25">
      <c r="A10" s="10">
        <v>5</v>
      </c>
      <c r="B10" s="11" t="s">
        <v>25</v>
      </c>
      <c r="C10" s="12" t="s">
        <v>19</v>
      </c>
      <c r="D10" s="13">
        <v>5</v>
      </c>
      <c r="E10" s="12" t="s">
        <v>20</v>
      </c>
      <c r="F10" s="12" t="s">
        <v>21</v>
      </c>
      <c r="G10" s="14"/>
      <c r="H10" s="15">
        <f t="shared" si="0"/>
        <v>0</v>
      </c>
      <c r="I10" s="15">
        <f t="shared" si="1"/>
        <v>0</v>
      </c>
      <c r="J10" s="15">
        <f t="shared" si="2"/>
        <v>0</v>
      </c>
      <c r="K10" s="15"/>
      <c r="L10" s="15"/>
      <c r="M10" s="15">
        <f t="shared" si="3"/>
        <v>0</v>
      </c>
      <c r="N10" s="15">
        <f t="shared" si="4"/>
        <v>0</v>
      </c>
    </row>
    <row r="11" spans="1:14" s="8" customFormat="1" ht="85.5" customHeight="1" x14ac:dyDescent="0.25">
      <c r="A11" s="10">
        <v>6</v>
      </c>
      <c r="B11" s="11" t="s">
        <v>26</v>
      </c>
      <c r="C11" s="12" t="s">
        <v>19</v>
      </c>
      <c r="D11" s="13">
        <v>5</v>
      </c>
      <c r="E11" s="12" t="s">
        <v>20</v>
      </c>
      <c r="F11" s="12" t="s">
        <v>21</v>
      </c>
      <c r="G11" s="14"/>
      <c r="H11" s="15">
        <f t="shared" si="0"/>
        <v>0</v>
      </c>
      <c r="I11" s="15">
        <f t="shared" si="1"/>
        <v>0</v>
      </c>
      <c r="J11" s="15">
        <f t="shared" si="2"/>
        <v>0</v>
      </c>
      <c r="K11" s="15"/>
      <c r="L11" s="15"/>
      <c r="M11" s="15">
        <f t="shared" si="3"/>
        <v>0</v>
      </c>
      <c r="N11" s="15">
        <f t="shared" si="4"/>
        <v>0</v>
      </c>
    </row>
    <row r="12" spans="1:14" s="8" customFormat="1" ht="88.5" customHeight="1" x14ac:dyDescent="0.25">
      <c r="A12" s="10">
        <v>7</v>
      </c>
      <c r="B12" s="16" t="s">
        <v>27</v>
      </c>
      <c r="C12" s="12" t="s">
        <v>19</v>
      </c>
      <c r="D12" s="13">
        <v>10</v>
      </c>
      <c r="E12" s="12" t="s">
        <v>20</v>
      </c>
      <c r="F12" s="12" t="s">
        <v>21</v>
      </c>
      <c r="G12" s="14"/>
      <c r="H12" s="15">
        <f t="shared" si="0"/>
        <v>0</v>
      </c>
      <c r="I12" s="15">
        <f t="shared" si="1"/>
        <v>0</v>
      </c>
      <c r="J12" s="15">
        <f t="shared" si="2"/>
        <v>0</v>
      </c>
      <c r="K12" s="15"/>
      <c r="L12" s="15"/>
      <c r="M12" s="15">
        <f t="shared" si="3"/>
        <v>0</v>
      </c>
      <c r="N12" s="15">
        <f t="shared" si="4"/>
        <v>0</v>
      </c>
    </row>
    <row r="13" spans="1:14" s="8" customFormat="1" ht="86.25" customHeight="1" x14ac:dyDescent="0.25">
      <c r="A13" s="10">
        <v>8</v>
      </c>
      <c r="B13" s="11" t="s">
        <v>28</v>
      </c>
      <c r="C13" s="12" t="s">
        <v>19</v>
      </c>
      <c r="D13" s="13">
        <v>5</v>
      </c>
      <c r="E13" s="12" t="s">
        <v>20</v>
      </c>
      <c r="F13" s="12" t="s">
        <v>21</v>
      </c>
      <c r="G13" s="14"/>
      <c r="H13" s="15">
        <f t="shared" si="0"/>
        <v>0</v>
      </c>
      <c r="I13" s="15">
        <f t="shared" si="1"/>
        <v>0</v>
      </c>
      <c r="J13" s="15">
        <f t="shared" si="2"/>
        <v>0</v>
      </c>
      <c r="K13" s="15"/>
      <c r="L13" s="15"/>
      <c r="M13" s="15">
        <f t="shared" si="3"/>
        <v>0</v>
      </c>
      <c r="N13" s="15">
        <f t="shared" si="4"/>
        <v>0</v>
      </c>
    </row>
    <row r="14" spans="1:14" s="8" customFormat="1" ht="86.25" customHeight="1" x14ac:dyDescent="0.25">
      <c r="A14" s="10">
        <v>9</v>
      </c>
      <c r="B14" s="11" t="s">
        <v>29</v>
      </c>
      <c r="C14" s="12" t="s">
        <v>19</v>
      </c>
      <c r="D14" s="13">
        <v>2</v>
      </c>
      <c r="E14" s="12" t="s">
        <v>20</v>
      </c>
      <c r="F14" s="12" t="s">
        <v>21</v>
      </c>
      <c r="G14" s="14"/>
      <c r="H14" s="15">
        <f t="shared" si="0"/>
        <v>0</v>
      </c>
      <c r="I14" s="15">
        <f t="shared" si="1"/>
        <v>0</v>
      </c>
      <c r="J14" s="15">
        <f t="shared" si="2"/>
        <v>0</v>
      </c>
      <c r="K14" s="15"/>
      <c r="L14" s="15"/>
      <c r="M14" s="15">
        <f t="shared" si="3"/>
        <v>0</v>
      </c>
      <c r="N14" s="15">
        <f t="shared" si="4"/>
        <v>0</v>
      </c>
    </row>
    <row r="15" spans="1:14" s="8" customFormat="1" ht="86.25" customHeight="1" x14ac:dyDescent="0.25">
      <c r="A15" s="10">
        <v>10</v>
      </c>
      <c r="B15" s="11" t="s">
        <v>30</v>
      </c>
      <c r="C15" s="12" t="s">
        <v>19</v>
      </c>
      <c r="D15" s="13">
        <v>2</v>
      </c>
      <c r="E15" s="12" t="s">
        <v>20</v>
      </c>
      <c r="F15" s="12" t="s">
        <v>21</v>
      </c>
      <c r="G15" s="14"/>
      <c r="H15" s="15">
        <f t="shared" si="0"/>
        <v>0</v>
      </c>
      <c r="I15" s="15">
        <f t="shared" si="1"/>
        <v>0</v>
      </c>
      <c r="J15" s="15">
        <f t="shared" si="2"/>
        <v>0</v>
      </c>
      <c r="K15" s="15"/>
      <c r="L15" s="15"/>
      <c r="M15" s="15">
        <f t="shared" si="3"/>
        <v>0</v>
      </c>
      <c r="N15" s="15">
        <f t="shared" si="4"/>
        <v>0</v>
      </c>
    </row>
    <row r="17" spans="2:8" x14ac:dyDescent="0.25">
      <c r="B17" s="17" t="s">
        <v>31</v>
      </c>
    </row>
    <row r="18" spans="2:8" x14ac:dyDescent="0.25">
      <c r="B18" s="17" t="s">
        <v>32</v>
      </c>
    </row>
    <row r="20" spans="2:8" x14ac:dyDescent="0.25">
      <c r="B20" t="s">
        <v>33</v>
      </c>
      <c r="E20" t="s">
        <v>34</v>
      </c>
      <c r="H20" t="s">
        <v>35</v>
      </c>
    </row>
    <row r="21" spans="2:8" x14ac:dyDescent="0.25">
      <c r="B21" t="s">
        <v>36</v>
      </c>
      <c r="E21" t="s">
        <v>37</v>
      </c>
      <c r="H21" t="s">
        <v>35</v>
      </c>
    </row>
    <row r="22" spans="2:8" x14ac:dyDescent="0.25">
      <c r="B22" t="s">
        <v>38</v>
      </c>
      <c r="E22" t="s">
        <v>34</v>
      </c>
      <c r="H22" t="s">
        <v>35</v>
      </c>
    </row>
    <row r="23" spans="2:8" x14ac:dyDescent="0.25">
      <c r="B23" t="s">
        <v>39</v>
      </c>
      <c r="E23" t="s">
        <v>40</v>
      </c>
      <c r="H23" t="s">
        <v>35</v>
      </c>
    </row>
    <row r="26" spans="2:8" x14ac:dyDescent="0.25">
      <c r="B26" s="18" t="s">
        <v>41</v>
      </c>
    </row>
    <row r="27" spans="2:8" x14ac:dyDescent="0.25">
      <c r="B27" t="s">
        <v>42</v>
      </c>
      <c r="H27" t="s">
        <v>43</v>
      </c>
    </row>
    <row r="29" spans="2:8" x14ac:dyDescent="0.25">
      <c r="B29" t="s">
        <v>44</v>
      </c>
    </row>
    <row r="30" spans="2:8" x14ac:dyDescent="0.25">
      <c r="H30" t="s">
        <v>45</v>
      </c>
    </row>
    <row r="32" spans="2:8" x14ac:dyDescent="0.25">
      <c r="B32" t="s">
        <v>46</v>
      </c>
      <c r="H32" t="s">
        <v>47</v>
      </c>
    </row>
    <row r="33" spans="2:8" x14ac:dyDescent="0.25">
      <c r="B33" t="s">
        <v>48</v>
      </c>
      <c r="H33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="70" workbookViewId="0">
      <selection activeCell="B6" sqref="B6:F8"/>
    </sheetView>
  </sheetViews>
  <sheetFormatPr defaultRowHeight="15" x14ac:dyDescent="0.25"/>
  <cols>
    <col min="1" max="1" width="4.140625" style="1" customWidth="1"/>
    <col min="2" max="2" width="73.85546875" customWidth="1"/>
    <col min="3" max="3" width="11" customWidth="1"/>
    <col min="4" max="4" width="21.85546875" customWidth="1"/>
    <col min="5" max="5" width="20.28515625" customWidth="1"/>
    <col min="6" max="6" width="33.140625" customWidth="1"/>
    <col min="7" max="7" width="12.42578125" customWidth="1"/>
    <col min="8" max="8" width="14.140625" customWidth="1"/>
    <col min="9" max="9" width="15.5703125" customWidth="1"/>
    <col min="10" max="10" width="15" customWidth="1"/>
    <col min="11" max="11" width="14.85546875" customWidth="1"/>
    <col min="12" max="12" width="17" customWidth="1"/>
    <col min="13" max="13" width="15" customWidth="1"/>
    <col min="14" max="14" width="15.28515625" customWidth="1"/>
  </cols>
  <sheetData>
    <row r="1" spans="1:14" ht="17.25" customHeight="1" x14ac:dyDescent="0.25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 spans="1:1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4" x14ac:dyDescent="0.25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4" s="8" customFormat="1" ht="54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</row>
    <row r="5" spans="1:14" s="8" customFormat="1" x14ac:dyDescent="0.25">
      <c r="A5" s="9" t="s">
        <v>16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 t="s">
        <v>17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</row>
    <row r="6" spans="1:14" s="8" customFormat="1" ht="81" customHeight="1" x14ac:dyDescent="0.25">
      <c r="A6" s="10">
        <v>1</v>
      </c>
      <c r="B6" s="11" t="s">
        <v>51</v>
      </c>
      <c r="C6" s="12" t="s">
        <v>19</v>
      </c>
      <c r="D6" s="13">
        <v>10</v>
      </c>
      <c r="E6" s="12" t="s">
        <v>52</v>
      </c>
      <c r="F6" s="12" t="s">
        <v>21</v>
      </c>
      <c r="G6" s="14"/>
      <c r="H6" s="15">
        <f t="shared" ref="H6:H8" si="0">G6*1.18</f>
        <v>0</v>
      </c>
      <c r="I6" s="15">
        <f t="shared" ref="I6:I8" si="1">G6*D6</f>
        <v>0</v>
      </c>
      <c r="J6" s="15">
        <f t="shared" ref="J6:J8" si="2">I6*1.18</f>
        <v>0</v>
      </c>
      <c r="K6" s="15"/>
      <c r="L6" s="15"/>
      <c r="M6" s="15">
        <f t="shared" ref="M6:M8" si="3">K6+I6</f>
        <v>0</v>
      </c>
      <c r="N6" s="15">
        <f t="shared" ref="N6:N8" si="4">M6*1.18</f>
        <v>0</v>
      </c>
    </row>
    <row r="7" spans="1:14" s="8" customFormat="1" ht="81" customHeight="1" x14ac:dyDescent="0.25">
      <c r="A7" s="10">
        <v>2</v>
      </c>
      <c r="B7" s="11" t="s">
        <v>53</v>
      </c>
      <c r="C7" s="12" t="s">
        <v>19</v>
      </c>
      <c r="D7" s="13">
        <v>8</v>
      </c>
      <c r="E7" s="12" t="s">
        <v>52</v>
      </c>
      <c r="F7" s="12" t="s">
        <v>21</v>
      </c>
      <c r="G7" s="14"/>
      <c r="H7" s="15">
        <f t="shared" si="0"/>
        <v>0</v>
      </c>
      <c r="I7" s="15">
        <f t="shared" si="1"/>
        <v>0</v>
      </c>
      <c r="J7" s="15">
        <f t="shared" si="2"/>
        <v>0</v>
      </c>
      <c r="K7" s="15"/>
      <c r="L7" s="15"/>
      <c r="M7" s="15">
        <f t="shared" si="3"/>
        <v>0</v>
      </c>
      <c r="N7" s="15">
        <f t="shared" si="4"/>
        <v>0</v>
      </c>
    </row>
    <row r="8" spans="1:14" s="8" customFormat="1" ht="81" customHeight="1" x14ac:dyDescent="0.25">
      <c r="A8" s="10">
        <v>3</v>
      </c>
      <c r="B8" s="11" t="s">
        <v>54</v>
      </c>
      <c r="C8" s="12" t="s">
        <v>19</v>
      </c>
      <c r="D8" s="13">
        <v>8</v>
      </c>
      <c r="E8" s="12" t="s">
        <v>52</v>
      </c>
      <c r="F8" s="12" t="s">
        <v>21</v>
      </c>
      <c r="G8" s="14"/>
      <c r="H8" s="15">
        <f t="shared" si="0"/>
        <v>0</v>
      </c>
      <c r="I8" s="15">
        <f t="shared" si="1"/>
        <v>0</v>
      </c>
      <c r="J8" s="15">
        <f t="shared" si="2"/>
        <v>0</v>
      </c>
      <c r="K8" s="15"/>
      <c r="L8" s="15"/>
      <c r="M8" s="15">
        <f t="shared" si="3"/>
        <v>0</v>
      </c>
      <c r="N8" s="15">
        <f t="shared" si="4"/>
        <v>0</v>
      </c>
    </row>
    <row r="10" spans="1:14" x14ac:dyDescent="0.25">
      <c r="B10" s="17" t="s">
        <v>31</v>
      </c>
    </row>
    <row r="11" spans="1:14" x14ac:dyDescent="0.25">
      <c r="B11" s="17" t="s">
        <v>32</v>
      </c>
    </row>
    <row r="13" spans="1:14" x14ac:dyDescent="0.25">
      <c r="B13" t="s">
        <v>33</v>
      </c>
      <c r="E13" t="s">
        <v>34</v>
      </c>
      <c r="H13" t="s">
        <v>35</v>
      </c>
    </row>
    <row r="14" spans="1:14" x14ac:dyDescent="0.25">
      <c r="B14" t="s">
        <v>36</v>
      </c>
      <c r="E14" t="s">
        <v>37</v>
      </c>
      <c r="H14" t="s">
        <v>35</v>
      </c>
    </row>
    <row r="15" spans="1:14" x14ac:dyDescent="0.25">
      <c r="B15" t="s">
        <v>38</v>
      </c>
      <c r="E15" t="s">
        <v>34</v>
      </c>
      <c r="H15" t="s">
        <v>35</v>
      </c>
    </row>
    <row r="16" spans="1:14" x14ac:dyDescent="0.25">
      <c r="B16" t="s">
        <v>39</v>
      </c>
      <c r="E16" t="s">
        <v>40</v>
      </c>
      <c r="H16" t="s">
        <v>35</v>
      </c>
    </row>
    <row r="19" spans="2:8" x14ac:dyDescent="0.25">
      <c r="B19" s="18" t="s">
        <v>41</v>
      </c>
    </row>
    <row r="20" spans="2:8" x14ac:dyDescent="0.25">
      <c r="B20" t="s">
        <v>42</v>
      </c>
      <c r="H20" t="s">
        <v>43</v>
      </c>
    </row>
    <row r="22" spans="2:8" x14ac:dyDescent="0.25">
      <c r="B22" t="s">
        <v>44</v>
      </c>
    </row>
    <row r="23" spans="2:8" x14ac:dyDescent="0.25">
      <c r="H23" t="s">
        <v>45</v>
      </c>
    </row>
    <row r="25" spans="2:8" x14ac:dyDescent="0.25">
      <c r="B25" t="s">
        <v>46</v>
      </c>
      <c r="H25" t="s">
        <v>47</v>
      </c>
    </row>
    <row r="26" spans="2:8" x14ac:dyDescent="0.25">
      <c r="B26" t="s">
        <v>48</v>
      </c>
      <c r="H26" t="s">
        <v>49</v>
      </c>
    </row>
  </sheetData>
  <mergeCells count="1">
    <mergeCell ref="A3:K3"/>
  </mergeCells>
  <pageMargins left="0.31496062992125984" right="0.31496062992125984" top="0.23622047244094491" bottom="0.19685039370078738" header="0.19685039370078738" footer="0.31496062992125984"/>
  <pageSetup paperSize="9" scale="49" fitToHeight="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5"/>
  <sheetViews>
    <sheetView tabSelected="1" view="pageBreakPreview" topLeftCell="A18" zoomScale="60" zoomScaleNormal="85" workbookViewId="0">
      <selection activeCell="A56" sqref="A56:I56"/>
    </sheetView>
  </sheetViews>
  <sheetFormatPr defaultRowHeight="15" x14ac:dyDescent="0.25"/>
  <cols>
    <col min="1" max="1" width="16.28515625" style="1" customWidth="1"/>
    <col min="2" max="2" width="28.28515625" customWidth="1"/>
    <col min="3" max="3" width="10.85546875" customWidth="1"/>
    <col min="4" max="4" width="19.85546875" customWidth="1"/>
    <col min="5" max="5" width="20" customWidth="1"/>
    <col min="6" max="6" width="27.140625" customWidth="1"/>
    <col min="7" max="7" width="29" customWidth="1"/>
    <col min="8" max="8" width="22.28515625" customWidth="1"/>
    <col min="9" max="9" width="22.42578125" customWidth="1"/>
    <col min="10" max="10" width="18.85546875" customWidth="1"/>
    <col min="11" max="11" width="23.85546875" customWidth="1"/>
  </cols>
  <sheetData>
    <row r="1" spans="1:11" x14ac:dyDescent="0.2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83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5">
      <c r="A4" s="46" t="s">
        <v>84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7.5" customHeight="1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11" ht="18.75" customHeight="1" x14ac:dyDescent="0.25">
      <c r="A6" s="40" t="s">
        <v>57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s="8" customFormat="1" ht="97.5" customHeight="1" x14ac:dyDescent="0.25">
      <c r="A7" s="19" t="s">
        <v>58</v>
      </c>
      <c r="B7" s="19" t="s">
        <v>59</v>
      </c>
      <c r="C7" s="19" t="s">
        <v>60</v>
      </c>
      <c r="D7" s="19" t="s">
        <v>61</v>
      </c>
      <c r="E7" s="19" t="s">
        <v>62</v>
      </c>
      <c r="F7" s="20" t="s">
        <v>63</v>
      </c>
      <c r="G7" s="20" t="s">
        <v>64</v>
      </c>
      <c r="H7" s="20" t="s">
        <v>65</v>
      </c>
      <c r="I7" s="20" t="s">
        <v>66</v>
      </c>
      <c r="J7" s="19" t="s">
        <v>67</v>
      </c>
      <c r="K7" s="19" t="s">
        <v>68</v>
      </c>
    </row>
    <row r="8" spans="1:11" s="8" customFormat="1" ht="18" customHeight="1" x14ac:dyDescent="0.25">
      <c r="A8" s="19" t="s">
        <v>16</v>
      </c>
      <c r="B8" s="19" t="s">
        <v>69</v>
      </c>
      <c r="C8" s="19" t="s">
        <v>70</v>
      </c>
      <c r="D8" s="19">
        <v>4</v>
      </c>
      <c r="E8" s="19" t="s">
        <v>71</v>
      </c>
      <c r="F8" s="20">
        <v>6</v>
      </c>
      <c r="G8" s="20" t="s">
        <v>17</v>
      </c>
      <c r="H8" s="20">
        <v>8</v>
      </c>
      <c r="I8" s="19" t="s">
        <v>72</v>
      </c>
      <c r="J8" s="21">
        <v>10</v>
      </c>
      <c r="K8" s="21" t="s">
        <v>73</v>
      </c>
    </row>
    <row r="9" spans="1:11" ht="16.5" customHeight="1" x14ac:dyDescent="0.25">
      <c r="A9" s="22">
        <v>45920</v>
      </c>
      <c r="B9" s="35" t="s">
        <v>126</v>
      </c>
      <c r="C9" s="24">
        <v>0.66666666666666663</v>
      </c>
      <c r="D9" s="25">
        <v>0</v>
      </c>
      <c r="E9" s="26">
        <f>D9*1</f>
        <v>0</v>
      </c>
      <c r="F9" s="28">
        <v>0</v>
      </c>
      <c r="G9" s="28">
        <f t="shared" ref="G9:G11" si="0">F9*1.2</f>
        <v>0</v>
      </c>
      <c r="H9" s="28">
        <v>0</v>
      </c>
      <c r="I9" s="28">
        <f>H9*1.2</f>
        <v>0</v>
      </c>
      <c r="J9" s="28">
        <f>D9+H9+F9</f>
        <v>0</v>
      </c>
      <c r="K9" s="28">
        <f>E9+I9+G9</f>
        <v>0</v>
      </c>
    </row>
    <row r="10" spans="1:11" ht="16.5" customHeight="1" x14ac:dyDescent="0.25">
      <c r="A10" s="22">
        <v>45921</v>
      </c>
      <c r="B10" s="23" t="s">
        <v>87</v>
      </c>
      <c r="C10" s="24">
        <v>0.875</v>
      </c>
      <c r="D10" s="25">
        <v>0</v>
      </c>
      <c r="E10" s="26">
        <f t="shared" ref="E10:E54" si="1">D10*1</f>
        <v>0</v>
      </c>
      <c r="F10" s="28">
        <v>0</v>
      </c>
      <c r="G10" s="28">
        <f t="shared" si="0"/>
        <v>0</v>
      </c>
      <c r="H10" s="28">
        <v>0</v>
      </c>
      <c r="I10" s="28">
        <f t="shared" ref="I10:I48" si="2">H10*1.2</f>
        <v>0</v>
      </c>
      <c r="J10" s="28">
        <f t="shared" ref="J10:J11" si="3">D10+H10+F10</f>
        <v>0</v>
      </c>
      <c r="K10" s="28">
        <f t="shared" ref="K10:K11" si="4">E10+I10+G10</f>
        <v>0</v>
      </c>
    </row>
    <row r="11" spans="1:11" ht="16.5" customHeight="1" x14ac:dyDescent="0.25">
      <c r="A11" s="22">
        <v>45923</v>
      </c>
      <c r="B11" s="23" t="s">
        <v>88</v>
      </c>
      <c r="C11" s="24">
        <v>0.97916666666666663</v>
      </c>
      <c r="D11" s="25">
        <v>0</v>
      </c>
      <c r="E11" s="26">
        <f t="shared" si="1"/>
        <v>0</v>
      </c>
      <c r="F11" s="28">
        <v>0</v>
      </c>
      <c r="G11" s="28">
        <f t="shared" si="0"/>
        <v>0</v>
      </c>
      <c r="H11" s="28">
        <v>0</v>
      </c>
      <c r="I11" s="28">
        <f t="shared" si="2"/>
        <v>0</v>
      </c>
      <c r="J11" s="28">
        <f t="shared" si="3"/>
        <v>0</v>
      </c>
      <c r="K11" s="28">
        <f t="shared" si="4"/>
        <v>0</v>
      </c>
    </row>
    <row r="12" spans="1:11" ht="16.5" customHeight="1" x14ac:dyDescent="0.25">
      <c r="A12" s="22">
        <v>45925</v>
      </c>
      <c r="B12" s="23" t="s">
        <v>89</v>
      </c>
      <c r="C12" s="24">
        <v>0.95833333333333337</v>
      </c>
      <c r="D12" s="25">
        <v>0</v>
      </c>
      <c r="E12" s="26">
        <f t="shared" si="1"/>
        <v>0</v>
      </c>
      <c r="F12" s="27" t="s">
        <v>74</v>
      </c>
      <c r="G12" s="27" t="s">
        <v>74</v>
      </c>
      <c r="H12" s="28">
        <v>0</v>
      </c>
      <c r="I12" s="28">
        <f t="shared" si="2"/>
        <v>0</v>
      </c>
      <c r="J12" s="29">
        <f>D12+H12</f>
        <v>0</v>
      </c>
      <c r="K12" s="29">
        <f>E12+I12</f>
        <v>0</v>
      </c>
    </row>
    <row r="13" spans="1:11" ht="16.5" customHeight="1" x14ac:dyDescent="0.25">
      <c r="A13" s="22">
        <v>45927</v>
      </c>
      <c r="B13" s="23" t="s">
        <v>90</v>
      </c>
      <c r="C13" s="24">
        <v>0.875</v>
      </c>
      <c r="D13" s="25">
        <v>0</v>
      </c>
      <c r="E13" s="26">
        <f t="shared" si="1"/>
        <v>0</v>
      </c>
      <c r="F13" s="27" t="s">
        <v>74</v>
      </c>
      <c r="G13" s="27" t="s">
        <v>74</v>
      </c>
      <c r="H13" s="28">
        <v>0</v>
      </c>
      <c r="I13" s="28">
        <f t="shared" si="2"/>
        <v>0</v>
      </c>
      <c r="J13" s="29">
        <f>D13+H13</f>
        <v>0</v>
      </c>
      <c r="K13" s="29">
        <f>E13+I13</f>
        <v>0</v>
      </c>
    </row>
    <row r="14" spans="1:11" ht="16.5" customHeight="1" x14ac:dyDescent="0.25">
      <c r="A14" s="22">
        <v>45939</v>
      </c>
      <c r="B14" s="23" t="s">
        <v>91</v>
      </c>
      <c r="C14" s="24">
        <v>0.66666666666666663</v>
      </c>
      <c r="D14" s="25">
        <v>0</v>
      </c>
      <c r="E14" s="26">
        <f t="shared" si="1"/>
        <v>0</v>
      </c>
      <c r="F14" s="28">
        <v>0</v>
      </c>
      <c r="G14" s="28">
        <f t="shared" ref="G14:G15" si="5">F14*1.2</f>
        <v>0</v>
      </c>
      <c r="H14" s="28">
        <v>0</v>
      </c>
      <c r="I14" s="28">
        <f t="shared" si="2"/>
        <v>0</v>
      </c>
      <c r="J14" s="28">
        <f>D14+H14+F14</f>
        <v>0</v>
      </c>
      <c r="K14" s="28">
        <f>E14+I14+G14</f>
        <v>0</v>
      </c>
    </row>
    <row r="15" spans="1:11" ht="16.5" customHeight="1" x14ac:dyDescent="0.25">
      <c r="A15" s="22">
        <v>45940</v>
      </c>
      <c r="B15" s="23" t="s">
        <v>92</v>
      </c>
      <c r="C15" s="24">
        <v>0.95833333333333337</v>
      </c>
      <c r="D15" s="25">
        <v>0</v>
      </c>
      <c r="E15" s="26">
        <f t="shared" si="1"/>
        <v>0</v>
      </c>
      <c r="F15" s="28">
        <v>0</v>
      </c>
      <c r="G15" s="28">
        <f t="shared" si="5"/>
        <v>0</v>
      </c>
      <c r="H15" s="28">
        <v>0</v>
      </c>
      <c r="I15" s="28">
        <f t="shared" si="2"/>
        <v>0</v>
      </c>
      <c r="J15" s="28">
        <f>D15+H15+F15</f>
        <v>0</v>
      </c>
      <c r="K15" s="28">
        <f>E15+I15+G15</f>
        <v>0</v>
      </c>
    </row>
    <row r="16" spans="1:11" ht="16.5" customHeight="1" x14ac:dyDescent="0.25">
      <c r="A16" s="22">
        <v>45942</v>
      </c>
      <c r="B16" s="30" t="s">
        <v>93</v>
      </c>
      <c r="C16" s="24">
        <v>0.875</v>
      </c>
      <c r="D16" s="25">
        <v>0</v>
      </c>
      <c r="E16" s="26">
        <f t="shared" si="1"/>
        <v>0</v>
      </c>
      <c r="F16" s="27" t="s">
        <v>74</v>
      </c>
      <c r="G16" s="27" t="s">
        <v>74</v>
      </c>
      <c r="H16" s="28">
        <v>0</v>
      </c>
      <c r="I16" s="28">
        <f t="shared" si="2"/>
        <v>0</v>
      </c>
      <c r="J16" s="29">
        <f>D16+H16</f>
        <v>0</v>
      </c>
      <c r="K16" s="29">
        <f>E16+I16</f>
        <v>0</v>
      </c>
    </row>
    <row r="17" spans="1:11" ht="16.5" customHeight="1" x14ac:dyDescent="0.25">
      <c r="A17" s="22">
        <v>45944</v>
      </c>
      <c r="B17" s="30" t="s">
        <v>94</v>
      </c>
      <c r="C17" s="24">
        <v>0.95833333333333337</v>
      </c>
      <c r="D17" s="25">
        <v>0</v>
      </c>
      <c r="E17" s="26">
        <f t="shared" si="1"/>
        <v>0</v>
      </c>
      <c r="F17" s="27" t="s">
        <v>74</v>
      </c>
      <c r="G17" s="27" t="s">
        <v>74</v>
      </c>
      <c r="H17" s="28">
        <v>0</v>
      </c>
      <c r="I17" s="28">
        <f t="shared" si="2"/>
        <v>0</v>
      </c>
      <c r="J17" s="29">
        <f t="shared" ref="J17:J30" si="6">D17+H17</f>
        <v>0</v>
      </c>
      <c r="K17" s="29">
        <f t="shared" ref="K17:K30" si="7">E17+I17</f>
        <v>0</v>
      </c>
    </row>
    <row r="18" spans="1:11" ht="16.5" customHeight="1" x14ac:dyDescent="0.25">
      <c r="A18" s="22">
        <v>45946</v>
      </c>
      <c r="B18" s="30" t="s">
        <v>95</v>
      </c>
      <c r="C18" s="24">
        <v>0.95833333333333337</v>
      </c>
      <c r="D18" s="25">
        <v>0</v>
      </c>
      <c r="E18" s="26">
        <f t="shared" si="1"/>
        <v>0</v>
      </c>
      <c r="F18" s="27" t="s">
        <v>74</v>
      </c>
      <c r="G18" s="27" t="s">
        <v>74</v>
      </c>
      <c r="H18" s="28">
        <v>0</v>
      </c>
      <c r="I18" s="28">
        <f t="shared" si="2"/>
        <v>0</v>
      </c>
      <c r="J18" s="29">
        <f t="shared" si="6"/>
        <v>0</v>
      </c>
      <c r="K18" s="29">
        <f t="shared" si="7"/>
        <v>0</v>
      </c>
    </row>
    <row r="19" spans="1:11" ht="16.5" customHeight="1" x14ac:dyDescent="0.25">
      <c r="A19" s="22">
        <v>45965</v>
      </c>
      <c r="B19" s="23" t="s">
        <v>96</v>
      </c>
      <c r="C19" s="24">
        <v>0.41666666666666669</v>
      </c>
      <c r="D19" s="25">
        <v>0</v>
      </c>
      <c r="E19" s="26">
        <f t="shared" si="1"/>
        <v>0</v>
      </c>
      <c r="F19" s="27" t="s">
        <v>74</v>
      </c>
      <c r="G19" s="27" t="s">
        <v>74</v>
      </c>
      <c r="H19" s="28">
        <v>0</v>
      </c>
      <c r="I19" s="28">
        <f t="shared" si="2"/>
        <v>0</v>
      </c>
      <c r="J19" s="29">
        <f t="shared" si="6"/>
        <v>0</v>
      </c>
      <c r="K19" s="29">
        <f t="shared" si="7"/>
        <v>0</v>
      </c>
    </row>
    <row r="20" spans="1:11" ht="16.5" customHeight="1" x14ac:dyDescent="0.25">
      <c r="A20" s="22">
        <v>45966</v>
      </c>
      <c r="B20" s="23" t="s">
        <v>97</v>
      </c>
      <c r="C20" s="24">
        <v>0.95833333333333337</v>
      </c>
      <c r="D20" s="25">
        <v>0</v>
      </c>
      <c r="E20" s="26">
        <f t="shared" si="1"/>
        <v>0</v>
      </c>
      <c r="F20" s="27" t="s">
        <v>74</v>
      </c>
      <c r="G20" s="27" t="s">
        <v>74</v>
      </c>
      <c r="H20" s="28">
        <v>0</v>
      </c>
      <c r="I20" s="28">
        <f t="shared" si="2"/>
        <v>0</v>
      </c>
      <c r="J20" s="29">
        <f t="shared" si="6"/>
        <v>0</v>
      </c>
      <c r="K20" s="29">
        <f t="shared" si="7"/>
        <v>0</v>
      </c>
    </row>
    <row r="21" spans="1:11" ht="16.5" customHeight="1" x14ac:dyDescent="0.25">
      <c r="A21" s="22">
        <v>45968</v>
      </c>
      <c r="B21" s="23" t="s">
        <v>98</v>
      </c>
      <c r="C21" s="24">
        <v>0.97916666666666663</v>
      </c>
      <c r="D21" s="25">
        <v>0</v>
      </c>
      <c r="E21" s="26">
        <f t="shared" si="1"/>
        <v>0</v>
      </c>
      <c r="F21" s="27" t="s">
        <v>74</v>
      </c>
      <c r="G21" s="27" t="s">
        <v>74</v>
      </c>
      <c r="H21" s="28">
        <v>0</v>
      </c>
      <c r="I21" s="28">
        <f t="shared" si="2"/>
        <v>0</v>
      </c>
      <c r="J21" s="29">
        <f t="shared" si="6"/>
        <v>0</v>
      </c>
      <c r="K21" s="29">
        <f t="shared" si="7"/>
        <v>0</v>
      </c>
    </row>
    <row r="22" spans="1:11" ht="16.5" customHeight="1" x14ac:dyDescent="0.25">
      <c r="A22" s="22">
        <v>45976</v>
      </c>
      <c r="B22" s="23" t="s">
        <v>99</v>
      </c>
      <c r="C22" s="24">
        <v>0.66666666666666663</v>
      </c>
      <c r="D22" s="25">
        <v>0</v>
      </c>
      <c r="E22" s="26">
        <f t="shared" si="1"/>
        <v>0</v>
      </c>
      <c r="F22" s="27" t="s">
        <v>74</v>
      </c>
      <c r="G22" s="27" t="s">
        <v>74</v>
      </c>
      <c r="H22" s="28">
        <v>0</v>
      </c>
      <c r="I22" s="28">
        <f t="shared" si="2"/>
        <v>0</v>
      </c>
      <c r="J22" s="29">
        <f t="shared" si="6"/>
        <v>0</v>
      </c>
      <c r="K22" s="29">
        <f t="shared" si="7"/>
        <v>0</v>
      </c>
    </row>
    <row r="23" spans="1:11" ht="16.5" customHeight="1" x14ac:dyDescent="0.25">
      <c r="A23" s="22">
        <v>45977</v>
      </c>
      <c r="B23" s="23" t="s">
        <v>100</v>
      </c>
      <c r="C23" s="24">
        <v>0.875</v>
      </c>
      <c r="D23" s="25">
        <v>0</v>
      </c>
      <c r="E23" s="26">
        <f t="shared" si="1"/>
        <v>0</v>
      </c>
      <c r="F23" s="27" t="s">
        <v>74</v>
      </c>
      <c r="G23" s="27" t="s">
        <v>74</v>
      </c>
      <c r="H23" s="28">
        <v>0</v>
      </c>
      <c r="I23" s="28">
        <f t="shared" si="2"/>
        <v>0</v>
      </c>
      <c r="J23" s="29">
        <f t="shared" si="6"/>
        <v>0</v>
      </c>
      <c r="K23" s="29">
        <f t="shared" si="7"/>
        <v>0</v>
      </c>
    </row>
    <row r="24" spans="1:11" ht="16.5" customHeight="1" x14ac:dyDescent="0.25">
      <c r="A24" s="22">
        <v>45979</v>
      </c>
      <c r="B24" s="23" t="s">
        <v>101</v>
      </c>
      <c r="C24" s="24">
        <v>0.97916666666666663</v>
      </c>
      <c r="D24" s="25">
        <v>0</v>
      </c>
      <c r="E24" s="26">
        <f t="shared" si="1"/>
        <v>0</v>
      </c>
      <c r="F24" s="27" t="s">
        <v>74</v>
      </c>
      <c r="G24" s="27" t="s">
        <v>74</v>
      </c>
      <c r="H24" s="28">
        <v>0</v>
      </c>
      <c r="I24" s="28">
        <f t="shared" si="2"/>
        <v>0</v>
      </c>
      <c r="J24" s="29">
        <f t="shared" si="6"/>
        <v>0</v>
      </c>
      <c r="K24" s="29">
        <f t="shared" si="7"/>
        <v>0</v>
      </c>
    </row>
    <row r="25" spans="1:11" ht="16.5" customHeight="1" x14ac:dyDescent="0.25">
      <c r="A25" s="22">
        <v>45983</v>
      </c>
      <c r="B25" s="23" t="s">
        <v>102</v>
      </c>
      <c r="C25" s="24">
        <v>0.66666666666666663</v>
      </c>
      <c r="D25" s="25">
        <v>0</v>
      </c>
      <c r="E25" s="26">
        <f t="shared" si="1"/>
        <v>0</v>
      </c>
      <c r="F25" s="27" t="s">
        <v>74</v>
      </c>
      <c r="G25" s="27" t="s">
        <v>74</v>
      </c>
      <c r="H25" s="28">
        <v>0</v>
      </c>
      <c r="I25" s="28">
        <f t="shared" si="2"/>
        <v>0</v>
      </c>
      <c r="J25" s="29">
        <f t="shared" si="6"/>
        <v>0</v>
      </c>
      <c r="K25" s="29">
        <f t="shared" si="7"/>
        <v>0</v>
      </c>
    </row>
    <row r="26" spans="1:11" ht="16.5" customHeight="1" x14ac:dyDescent="0.25">
      <c r="A26" s="22">
        <v>45984</v>
      </c>
      <c r="B26" s="30" t="s">
        <v>103</v>
      </c>
      <c r="C26" s="24">
        <v>0.875</v>
      </c>
      <c r="D26" s="25">
        <v>0</v>
      </c>
      <c r="E26" s="26">
        <f t="shared" si="1"/>
        <v>0</v>
      </c>
      <c r="F26" s="27" t="s">
        <v>74</v>
      </c>
      <c r="G26" s="27" t="s">
        <v>74</v>
      </c>
      <c r="H26" s="28">
        <v>0</v>
      </c>
      <c r="I26" s="28">
        <f t="shared" si="2"/>
        <v>0</v>
      </c>
      <c r="J26" s="29">
        <f t="shared" si="6"/>
        <v>0</v>
      </c>
      <c r="K26" s="29">
        <f t="shared" si="7"/>
        <v>0</v>
      </c>
    </row>
    <row r="27" spans="1:11" ht="16.5" customHeight="1" x14ac:dyDescent="0.25">
      <c r="A27" s="22">
        <v>45986</v>
      </c>
      <c r="B27" s="30" t="s">
        <v>104</v>
      </c>
      <c r="C27" s="24">
        <v>0.95833333333333337</v>
      </c>
      <c r="D27" s="25">
        <v>0</v>
      </c>
      <c r="E27" s="26">
        <f t="shared" si="1"/>
        <v>0</v>
      </c>
      <c r="F27" s="27" t="s">
        <v>74</v>
      </c>
      <c r="G27" s="27" t="s">
        <v>74</v>
      </c>
      <c r="H27" s="28">
        <v>0</v>
      </c>
      <c r="I27" s="28">
        <f t="shared" si="2"/>
        <v>0</v>
      </c>
      <c r="J27" s="29">
        <f t="shared" si="6"/>
        <v>0</v>
      </c>
      <c r="K27" s="29">
        <f t="shared" si="7"/>
        <v>0</v>
      </c>
    </row>
    <row r="28" spans="1:11" ht="16.5" customHeight="1" x14ac:dyDescent="0.25">
      <c r="A28" s="22">
        <v>45988</v>
      </c>
      <c r="B28" s="30" t="s">
        <v>105</v>
      </c>
      <c r="C28" s="24">
        <v>0.95833333333333337</v>
      </c>
      <c r="D28" s="25">
        <v>0</v>
      </c>
      <c r="E28" s="26">
        <f t="shared" si="1"/>
        <v>0</v>
      </c>
      <c r="F28" s="27" t="s">
        <v>74</v>
      </c>
      <c r="G28" s="27" t="s">
        <v>74</v>
      </c>
      <c r="H28" s="28">
        <v>0</v>
      </c>
      <c r="I28" s="28">
        <f t="shared" si="2"/>
        <v>0</v>
      </c>
      <c r="J28" s="29">
        <f t="shared" si="6"/>
        <v>0</v>
      </c>
      <c r="K28" s="29">
        <f t="shared" si="7"/>
        <v>0</v>
      </c>
    </row>
    <row r="29" spans="1:11" ht="16.5" customHeight="1" x14ac:dyDescent="0.25">
      <c r="A29" s="22">
        <v>46006</v>
      </c>
      <c r="B29" s="30" t="s">
        <v>106</v>
      </c>
      <c r="C29" s="24">
        <v>0.66666666666666663</v>
      </c>
      <c r="D29" s="25">
        <v>0</v>
      </c>
      <c r="E29" s="26">
        <f t="shared" si="1"/>
        <v>0</v>
      </c>
      <c r="F29" s="27" t="s">
        <v>74</v>
      </c>
      <c r="G29" s="27" t="s">
        <v>74</v>
      </c>
      <c r="H29" s="28">
        <v>0</v>
      </c>
      <c r="I29" s="28">
        <f t="shared" si="2"/>
        <v>0</v>
      </c>
      <c r="J29" s="29">
        <f t="shared" si="6"/>
        <v>0</v>
      </c>
      <c r="K29" s="29">
        <f t="shared" si="7"/>
        <v>0</v>
      </c>
    </row>
    <row r="30" spans="1:11" ht="16.5" customHeight="1" x14ac:dyDescent="0.25">
      <c r="A30" s="22">
        <v>46007</v>
      </c>
      <c r="B30" s="30" t="s">
        <v>107</v>
      </c>
      <c r="C30" s="24">
        <v>0.95833333333333337</v>
      </c>
      <c r="D30" s="25">
        <v>0</v>
      </c>
      <c r="E30" s="26">
        <f t="shared" si="1"/>
        <v>0</v>
      </c>
      <c r="F30" s="27" t="s">
        <v>74</v>
      </c>
      <c r="G30" s="27" t="s">
        <v>74</v>
      </c>
      <c r="H30" s="28">
        <v>0</v>
      </c>
      <c r="I30" s="28">
        <f t="shared" si="2"/>
        <v>0</v>
      </c>
      <c r="J30" s="29">
        <f t="shared" si="6"/>
        <v>0</v>
      </c>
      <c r="K30" s="29">
        <f t="shared" si="7"/>
        <v>0</v>
      </c>
    </row>
    <row r="31" spans="1:11" ht="16.5" customHeight="1" x14ac:dyDescent="0.25">
      <c r="A31" s="22">
        <v>46009</v>
      </c>
      <c r="B31" s="30" t="s">
        <v>108</v>
      </c>
      <c r="C31" s="24">
        <v>0.95833333333333337</v>
      </c>
      <c r="D31" s="25">
        <v>0</v>
      </c>
      <c r="E31" s="26">
        <f t="shared" si="1"/>
        <v>0</v>
      </c>
      <c r="F31" s="27" t="s">
        <v>74</v>
      </c>
      <c r="G31" s="27" t="s">
        <v>74</v>
      </c>
      <c r="H31" s="28">
        <v>0</v>
      </c>
      <c r="I31" s="28">
        <f t="shared" si="2"/>
        <v>0</v>
      </c>
      <c r="J31" s="29">
        <f>D31+H31</f>
        <v>0</v>
      </c>
      <c r="K31" s="29">
        <f>E31+I31</f>
        <v>0</v>
      </c>
    </row>
    <row r="32" spans="1:11" ht="16.5" customHeight="1" x14ac:dyDescent="0.25">
      <c r="A32" s="22">
        <v>46011</v>
      </c>
      <c r="B32" s="30" t="s">
        <v>109</v>
      </c>
      <c r="C32" s="24">
        <v>0.875</v>
      </c>
      <c r="D32" s="25">
        <v>0</v>
      </c>
      <c r="E32" s="26">
        <f t="shared" si="1"/>
        <v>0</v>
      </c>
      <c r="F32" s="27" t="s">
        <v>74</v>
      </c>
      <c r="G32" s="27" t="s">
        <v>74</v>
      </c>
      <c r="H32" s="28">
        <v>0</v>
      </c>
      <c r="I32" s="28">
        <f t="shared" si="2"/>
        <v>0</v>
      </c>
      <c r="J32" s="29">
        <f>D32+H32</f>
        <v>0</v>
      </c>
      <c r="K32" s="29">
        <f t="shared" ref="K32:K33" si="8">E32+I32</f>
        <v>0</v>
      </c>
    </row>
    <row r="33" spans="1:11" ht="16.5" customHeight="1" x14ac:dyDescent="0.25">
      <c r="A33" s="22">
        <v>46025</v>
      </c>
      <c r="B33" s="30" t="s">
        <v>106</v>
      </c>
      <c r="C33" s="24">
        <v>0.66666666666666663</v>
      </c>
      <c r="D33" s="25">
        <v>0</v>
      </c>
      <c r="E33" s="26">
        <f t="shared" si="1"/>
        <v>0</v>
      </c>
      <c r="F33" s="27" t="s">
        <v>74</v>
      </c>
      <c r="G33" s="27" t="s">
        <v>74</v>
      </c>
      <c r="H33" s="28">
        <v>0</v>
      </c>
      <c r="I33" s="28">
        <f t="shared" si="2"/>
        <v>0</v>
      </c>
      <c r="J33" s="29">
        <f t="shared" ref="J33" si="9">D33+H33</f>
        <v>0</v>
      </c>
      <c r="K33" s="29">
        <f t="shared" si="8"/>
        <v>0</v>
      </c>
    </row>
    <row r="34" spans="1:11" ht="16.5" customHeight="1" x14ac:dyDescent="0.25">
      <c r="A34" s="22">
        <v>46026</v>
      </c>
      <c r="B34" s="30" t="s">
        <v>110</v>
      </c>
      <c r="C34" s="24">
        <v>0.875</v>
      </c>
      <c r="D34" s="25">
        <v>0</v>
      </c>
      <c r="E34" s="26">
        <f t="shared" si="1"/>
        <v>0</v>
      </c>
      <c r="F34" s="28">
        <v>0</v>
      </c>
      <c r="G34" s="28">
        <f t="shared" ref="G34:G35" si="10">F34*1.2</f>
        <v>0</v>
      </c>
      <c r="H34" s="28">
        <v>0</v>
      </c>
      <c r="I34" s="28">
        <f t="shared" si="2"/>
        <v>0</v>
      </c>
      <c r="J34" s="28">
        <f>D34+H34+F34</f>
        <v>0</v>
      </c>
      <c r="K34" s="28">
        <f>E34+I34+G34</f>
        <v>0</v>
      </c>
    </row>
    <row r="35" spans="1:11" ht="16.5" customHeight="1" x14ac:dyDescent="0.25">
      <c r="A35" s="22">
        <v>46028</v>
      </c>
      <c r="B35" s="30" t="s">
        <v>111</v>
      </c>
      <c r="C35" s="24">
        <v>0.875</v>
      </c>
      <c r="D35" s="25">
        <v>0</v>
      </c>
      <c r="E35" s="26">
        <f t="shared" si="1"/>
        <v>0</v>
      </c>
      <c r="F35" s="28">
        <v>0</v>
      </c>
      <c r="G35" s="28">
        <f t="shared" si="10"/>
        <v>0</v>
      </c>
      <c r="H35" s="28">
        <v>0</v>
      </c>
      <c r="I35" s="28">
        <f t="shared" si="2"/>
        <v>0</v>
      </c>
      <c r="J35" s="28">
        <f>D35+H35+F35</f>
        <v>0</v>
      </c>
      <c r="K35" s="28">
        <f>E35+I35+G35</f>
        <v>0</v>
      </c>
    </row>
    <row r="36" spans="1:11" ht="16.5" customHeight="1" x14ac:dyDescent="0.25">
      <c r="A36" s="22">
        <v>46030</v>
      </c>
      <c r="B36" s="30" t="s">
        <v>105</v>
      </c>
      <c r="C36" s="24">
        <v>0.875</v>
      </c>
      <c r="D36" s="25">
        <v>0</v>
      </c>
      <c r="E36" s="26">
        <f t="shared" si="1"/>
        <v>0</v>
      </c>
      <c r="F36" s="27" t="s">
        <v>74</v>
      </c>
      <c r="G36" s="27" t="s">
        <v>74</v>
      </c>
      <c r="H36" s="28">
        <v>0</v>
      </c>
      <c r="I36" s="28">
        <f t="shared" si="2"/>
        <v>0</v>
      </c>
      <c r="J36" s="29">
        <f>D36+H36</f>
        <v>0</v>
      </c>
      <c r="K36" s="29">
        <f t="shared" ref="K36" si="11">E36+I36</f>
        <v>0</v>
      </c>
    </row>
    <row r="37" spans="1:11" ht="16.5" customHeight="1" x14ac:dyDescent="0.25">
      <c r="A37" s="22">
        <v>46039</v>
      </c>
      <c r="B37" s="30" t="s">
        <v>112</v>
      </c>
      <c r="C37" s="24">
        <v>0.66666666666666663</v>
      </c>
      <c r="D37" s="25">
        <v>0</v>
      </c>
      <c r="E37" s="26">
        <f t="shared" si="1"/>
        <v>0</v>
      </c>
      <c r="F37" s="27" t="s">
        <v>74</v>
      </c>
      <c r="G37" s="27" t="s">
        <v>74</v>
      </c>
      <c r="H37" s="28">
        <v>0</v>
      </c>
      <c r="I37" s="28">
        <f t="shared" si="2"/>
        <v>0</v>
      </c>
      <c r="J37" s="29">
        <f t="shared" ref="J37:J38" si="12">D37+H37</f>
        <v>0</v>
      </c>
      <c r="K37" s="29">
        <f t="shared" ref="K37:K38" si="13">E37+I37</f>
        <v>0</v>
      </c>
    </row>
    <row r="38" spans="1:11" ht="16.5" customHeight="1" x14ac:dyDescent="0.25">
      <c r="A38" s="22">
        <v>46040</v>
      </c>
      <c r="B38" s="30" t="s">
        <v>89</v>
      </c>
      <c r="C38" s="24">
        <v>0.875</v>
      </c>
      <c r="D38" s="25">
        <v>0</v>
      </c>
      <c r="E38" s="26">
        <f t="shared" si="1"/>
        <v>0</v>
      </c>
      <c r="F38" s="27" t="s">
        <v>74</v>
      </c>
      <c r="G38" s="27" t="s">
        <v>74</v>
      </c>
      <c r="H38" s="28">
        <v>0</v>
      </c>
      <c r="I38" s="28">
        <f t="shared" si="2"/>
        <v>0</v>
      </c>
      <c r="J38" s="29">
        <f t="shared" si="12"/>
        <v>0</v>
      </c>
      <c r="K38" s="29">
        <f t="shared" si="13"/>
        <v>0</v>
      </c>
    </row>
    <row r="39" spans="1:11" ht="16.5" customHeight="1" x14ac:dyDescent="0.25">
      <c r="A39" s="22">
        <v>46042</v>
      </c>
      <c r="B39" s="30" t="s">
        <v>113</v>
      </c>
      <c r="C39" s="24">
        <v>0.95833333333333337</v>
      </c>
      <c r="D39" s="25">
        <v>0</v>
      </c>
      <c r="E39" s="26">
        <f t="shared" si="1"/>
        <v>0</v>
      </c>
      <c r="F39" s="28">
        <v>0</v>
      </c>
      <c r="G39" s="28">
        <f t="shared" ref="G39:G40" si="14">F39*1.2</f>
        <v>0</v>
      </c>
      <c r="H39" s="28">
        <v>0</v>
      </c>
      <c r="I39" s="28">
        <f t="shared" si="2"/>
        <v>0</v>
      </c>
      <c r="J39" s="28">
        <f>D39+H39+F39</f>
        <v>0</v>
      </c>
      <c r="K39" s="28">
        <f>E39+I39+G39</f>
        <v>0</v>
      </c>
    </row>
    <row r="40" spans="1:11" ht="16.5" customHeight="1" x14ac:dyDescent="0.25">
      <c r="A40" s="22">
        <v>46044</v>
      </c>
      <c r="B40" s="23" t="s">
        <v>114</v>
      </c>
      <c r="C40" s="24">
        <v>0.95833333333333337</v>
      </c>
      <c r="D40" s="25">
        <v>0</v>
      </c>
      <c r="E40" s="26">
        <f t="shared" si="1"/>
        <v>0</v>
      </c>
      <c r="F40" s="28">
        <v>0</v>
      </c>
      <c r="G40" s="28">
        <f t="shared" si="14"/>
        <v>0</v>
      </c>
      <c r="H40" s="28">
        <v>0</v>
      </c>
      <c r="I40" s="28">
        <f t="shared" si="2"/>
        <v>0</v>
      </c>
      <c r="J40" s="28">
        <f t="shared" ref="J40:J43" si="15">D40+H40+F40</f>
        <v>0</v>
      </c>
      <c r="K40" s="28">
        <f t="shared" ref="K40:K43" si="16">E40+I40+G40</f>
        <v>0</v>
      </c>
    </row>
    <row r="41" spans="1:11" ht="16.5" customHeight="1" x14ac:dyDescent="0.25">
      <c r="A41" s="22">
        <v>46053</v>
      </c>
      <c r="B41" s="23" t="s">
        <v>115</v>
      </c>
      <c r="C41" s="24">
        <v>0.66666666666666663</v>
      </c>
      <c r="D41" s="25">
        <v>0</v>
      </c>
      <c r="E41" s="26">
        <f>D41*1.1</f>
        <v>0</v>
      </c>
      <c r="F41" s="28">
        <v>0</v>
      </c>
      <c r="G41" s="28">
        <f t="shared" ref="G41:G43" si="17">F41*1.2</f>
        <v>0</v>
      </c>
      <c r="H41" s="28">
        <v>0</v>
      </c>
      <c r="I41" s="28">
        <f t="shared" si="2"/>
        <v>0</v>
      </c>
      <c r="J41" s="28">
        <f t="shared" si="15"/>
        <v>0</v>
      </c>
      <c r="K41" s="28">
        <f t="shared" si="16"/>
        <v>0</v>
      </c>
    </row>
    <row r="42" spans="1:11" ht="16.5" customHeight="1" x14ac:dyDescent="0.25">
      <c r="A42" s="22">
        <v>46054</v>
      </c>
      <c r="B42" s="23" t="s">
        <v>116</v>
      </c>
      <c r="C42" s="24">
        <v>0.875</v>
      </c>
      <c r="D42" s="25">
        <v>0</v>
      </c>
      <c r="E42" s="26">
        <f>D42*1.1</f>
        <v>0</v>
      </c>
      <c r="F42" s="28">
        <v>0</v>
      </c>
      <c r="G42" s="28">
        <f t="shared" si="17"/>
        <v>0</v>
      </c>
      <c r="H42" s="28">
        <v>0</v>
      </c>
      <c r="I42" s="28">
        <f t="shared" si="2"/>
        <v>0</v>
      </c>
      <c r="J42" s="28">
        <f t="shared" si="15"/>
        <v>0</v>
      </c>
      <c r="K42" s="28">
        <f t="shared" si="16"/>
        <v>0</v>
      </c>
    </row>
    <row r="43" spans="1:11" ht="16.5" customHeight="1" x14ac:dyDescent="0.25">
      <c r="A43" s="22">
        <v>46056</v>
      </c>
      <c r="B43" s="23" t="s">
        <v>117</v>
      </c>
      <c r="C43" s="24">
        <v>0.95833333333333337</v>
      </c>
      <c r="D43" s="25">
        <v>0</v>
      </c>
      <c r="E43" s="26">
        <f t="shared" si="1"/>
        <v>0</v>
      </c>
      <c r="F43" s="28">
        <v>0</v>
      </c>
      <c r="G43" s="28">
        <f t="shared" si="17"/>
        <v>0</v>
      </c>
      <c r="H43" s="28">
        <v>0</v>
      </c>
      <c r="I43" s="28">
        <f t="shared" si="2"/>
        <v>0</v>
      </c>
      <c r="J43" s="28">
        <f t="shared" si="15"/>
        <v>0</v>
      </c>
      <c r="K43" s="28">
        <f t="shared" si="16"/>
        <v>0</v>
      </c>
    </row>
    <row r="44" spans="1:11" ht="16.5" customHeight="1" x14ac:dyDescent="0.25">
      <c r="A44" s="22">
        <v>46063</v>
      </c>
      <c r="B44" s="23" t="s">
        <v>118</v>
      </c>
      <c r="C44" s="24">
        <v>0.41666666666666669</v>
      </c>
      <c r="D44" s="25">
        <v>0</v>
      </c>
      <c r="E44" s="26">
        <f t="shared" si="1"/>
        <v>0</v>
      </c>
      <c r="F44" s="27" t="s">
        <v>74</v>
      </c>
      <c r="G44" s="27" t="s">
        <v>74</v>
      </c>
      <c r="H44" s="28">
        <v>0</v>
      </c>
      <c r="I44" s="28">
        <f t="shared" si="2"/>
        <v>0</v>
      </c>
      <c r="J44" s="29">
        <f t="shared" ref="J44" si="18">D44+H44</f>
        <v>0</v>
      </c>
      <c r="K44" s="29">
        <f t="shared" ref="K44" si="19">E44+I44</f>
        <v>0</v>
      </c>
    </row>
    <row r="45" spans="1:11" ht="16.5" customHeight="1" x14ac:dyDescent="0.25">
      <c r="A45" s="22">
        <v>46064</v>
      </c>
      <c r="B45" s="23" t="s">
        <v>119</v>
      </c>
      <c r="C45" s="24">
        <v>0.97916666666666663</v>
      </c>
      <c r="D45" s="25">
        <v>0</v>
      </c>
      <c r="E45" s="26">
        <f t="shared" si="1"/>
        <v>0</v>
      </c>
      <c r="F45" s="27" t="s">
        <v>74</v>
      </c>
      <c r="G45" s="27" t="s">
        <v>74</v>
      </c>
      <c r="H45" s="28">
        <v>0</v>
      </c>
      <c r="I45" s="28">
        <f t="shared" si="2"/>
        <v>0</v>
      </c>
      <c r="J45" s="29">
        <f t="shared" ref="J45:J46" si="20">D45+H45</f>
        <v>0</v>
      </c>
      <c r="K45" s="29">
        <f t="shared" ref="K45:K46" si="21">E45+I45</f>
        <v>0</v>
      </c>
    </row>
    <row r="46" spans="1:11" ht="16.5" customHeight="1" x14ac:dyDescent="0.25">
      <c r="A46" s="22">
        <v>46066</v>
      </c>
      <c r="B46" s="23" t="s">
        <v>120</v>
      </c>
      <c r="C46" s="24">
        <v>0.95833333333333337</v>
      </c>
      <c r="D46" s="25">
        <v>0</v>
      </c>
      <c r="E46" s="26">
        <f t="shared" si="1"/>
        <v>0</v>
      </c>
      <c r="F46" s="27" t="s">
        <v>74</v>
      </c>
      <c r="G46" s="27" t="s">
        <v>74</v>
      </c>
      <c r="H46" s="28">
        <v>0</v>
      </c>
      <c r="I46" s="28">
        <f t="shared" si="2"/>
        <v>0</v>
      </c>
      <c r="J46" s="29">
        <f t="shared" si="20"/>
        <v>0</v>
      </c>
      <c r="K46" s="29">
        <f t="shared" si="21"/>
        <v>0</v>
      </c>
    </row>
    <row r="47" spans="1:11" ht="16.5" customHeight="1" x14ac:dyDescent="0.25">
      <c r="A47" s="22">
        <v>46076</v>
      </c>
      <c r="B47" s="23" t="s">
        <v>91</v>
      </c>
      <c r="C47" s="24">
        <v>0.66666666666666663</v>
      </c>
      <c r="D47" s="25">
        <v>0</v>
      </c>
      <c r="E47" s="26">
        <f t="shared" si="1"/>
        <v>0</v>
      </c>
      <c r="F47" s="28">
        <v>0</v>
      </c>
      <c r="G47" s="28">
        <f t="shared" ref="G47:G51" si="22">F47*1.2</f>
        <v>0</v>
      </c>
      <c r="H47" s="28">
        <v>0</v>
      </c>
      <c r="I47" s="28">
        <f t="shared" si="2"/>
        <v>0</v>
      </c>
      <c r="J47" s="28">
        <f t="shared" ref="J47" si="23">D47+H47+F47</f>
        <v>0</v>
      </c>
      <c r="K47" s="28">
        <f t="shared" ref="K47" si="24">E47+I47+G47</f>
        <v>0</v>
      </c>
    </row>
    <row r="48" spans="1:11" ht="16.5" customHeight="1" x14ac:dyDescent="0.25">
      <c r="A48" s="22">
        <v>46077</v>
      </c>
      <c r="B48" s="23" t="s">
        <v>114</v>
      </c>
      <c r="C48" s="24">
        <v>0.95833333333333337</v>
      </c>
      <c r="D48" s="25">
        <v>0</v>
      </c>
      <c r="E48" s="26">
        <f t="shared" si="1"/>
        <v>0</v>
      </c>
      <c r="F48" s="28">
        <v>0</v>
      </c>
      <c r="G48" s="28">
        <f t="shared" si="22"/>
        <v>0</v>
      </c>
      <c r="H48" s="28">
        <v>0</v>
      </c>
      <c r="I48" s="28">
        <f t="shared" si="2"/>
        <v>0</v>
      </c>
      <c r="J48" s="28">
        <f t="shared" ref="J48:J51" si="25">D48+H48+F48</f>
        <v>0</v>
      </c>
      <c r="K48" s="28">
        <f t="shared" ref="K48:K51" si="26">E48+I48+G48</f>
        <v>0</v>
      </c>
    </row>
    <row r="49" spans="1:11" ht="16.5" customHeight="1" x14ac:dyDescent="0.25">
      <c r="A49" s="22">
        <v>46077</v>
      </c>
      <c r="B49" s="23" t="s">
        <v>114</v>
      </c>
      <c r="C49" s="24">
        <v>0.95833333333333337</v>
      </c>
      <c r="D49" s="25">
        <v>0</v>
      </c>
      <c r="E49" s="26">
        <f t="shared" ref="E49" si="27">D49*1</f>
        <v>0</v>
      </c>
      <c r="F49" s="28">
        <v>0</v>
      </c>
      <c r="G49" s="28">
        <f t="shared" ref="G49" si="28">F49*1.2</f>
        <v>0</v>
      </c>
      <c r="H49" s="28">
        <v>0</v>
      </c>
      <c r="I49" s="28">
        <f t="shared" ref="I49" si="29">H49*1.2</f>
        <v>0</v>
      </c>
      <c r="J49" s="28">
        <f t="shared" si="25"/>
        <v>0</v>
      </c>
      <c r="K49" s="28">
        <f t="shared" si="26"/>
        <v>0</v>
      </c>
    </row>
    <row r="50" spans="1:11" ht="16.5" customHeight="1" x14ac:dyDescent="0.25">
      <c r="A50" s="22">
        <v>46085</v>
      </c>
      <c r="B50" s="23" t="s">
        <v>121</v>
      </c>
      <c r="C50" s="24">
        <v>0.95833333333333337</v>
      </c>
      <c r="D50" s="25">
        <v>0</v>
      </c>
      <c r="E50" s="26">
        <f>D50*1.1</f>
        <v>0</v>
      </c>
      <c r="F50" s="28">
        <v>0</v>
      </c>
      <c r="G50" s="28">
        <f t="shared" si="22"/>
        <v>0</v>
      </c>
      <c r="H50" s="28">
        <v>0</v>
      </c>
      <c r="I50" s="28">
        <f t="shared" ref="I50:I54" si="30">H50*1.2</f>
        <v>0</v>
      </c>
      <c r="J50" s="28">
        <f t="shared" si="25"/>
        <v>0</v>
      </c>
      <c r="K50" s="28">
        <f t="shared" si="26"/>
        <v>0</v>
      </c>
    </row>
    <row r="51" spans="1:11" ht="16.5" customHeight="1" x14ac:dyDescent="0.25">
      <c r="A51" s="22">
        <v>46087</v>
      </c>
      <c r="B51" s="23" t="s">
        <v>122</v>
      </c>
      <c r="C51" s="24">
        <v>0.95833333333333337</v>
      </c>
      <c r="D51" s="25">
        <v>0</v>
      </c>
      <c r="E51" s="26">
        <f t="shared" si="1"/>
        <v>0</v>
      </c>
      <c r="F51" s="28">
        <v>0</v>
      </c>
      <c r="G51" s="28">
        <f t="shared" si="22"/>
        <v>0</v>
      </c>
      <c r="H51" s="28">
        <v>0</v>
      </c>
      <c r="I51" s="28">
        <f t="shared" si="30"/>
        <v>0</v>
      </c>
      <c r="J51" s="28">
        <f t="shared" si="25"/>
        <v>0</v>
      </c>
      <c r="K51" s="28">
        <f t="shared" si="26"/>
        <v>0</v>
      </c>
    </row>
    <row r="52" spans="1:11" ht="16.5" customHeight="1" x14ac:dyDescent="0.25">
      <c r="A52" s="22">
        <v>46097</v>
      </c>
      <c r="B52" s="23" t="s">
        <v>123</v>
      </c>
      <c r="C52" s="24">
        <v>0.66666666666666663</v>
      </c>
      <c r="D52" s="25">
        <v>0</v>
      </c>
      <c r="E52" s="26">
        <f t="shared" si="1"/>
        <v>0</v>
      </c>
      <c r="F52" s="27" t="s">
        <v>74</v>
      </c>
      <c r="G52" s="27" t="s">
        <v>74</v>
      </c>
      <c r="H52" s="28">
        <v>0</v>
      </c>
      <c r="I52" s="28">
        <f t="shared" si="30"/>
        <v>0</v>
      </c>
      <c r="J52" s="29">
        <f t="shared" ref="J52" si="31">D52+H52</f>
        <v>0</v>
      </c>
      <c r="K52" s="29">
        <f t="shared" ref="K52" si="32">E52+I52</f>
        <v>0</v>
      </c>
    </row>
    <row r="53" spans="1:11" ht="16.5" customHeight="1" x14ac:dyDescent="0.25">
      <c r="A53" s="22">
        <v>46098</v>
      </c>
      <c r="B53" s="23" t="s">
        <v>124</v>
      </c>
      <c r="C53" s="24">
        <v>0.97916666666666663</v>
      </c>
      <c r="D53" s="25">
        <v>0</v>
      </c>
      <c r="E53" s="26">
        <f t="shared" si="1"/>
        <v>0</v>
      </c>
      <c r="F53" s="27" t="s">
        <v>74</v>
      </c>
      <c r="G53" s="27" t="s">
        <v>74</v>
      </c>
      <c r="H53" s="28">
        <v>0</v>
      </c>
      <c r="I53" s="28">
        <f t="shared" si="30"/>
        <v>0</v>
      </c>
      <c r="J53" s="29">
        <f t="shared" ref="J53:J54" si="33">D53+H53</f>
        <v>0</v>
      </c>
      <c r="K53" s="29">
        <f t="shared" ref="K53:K54" si="34">E53+I53</f>
        <v>0</v>
      </c>
    </row>
    <row r="54" spans="1:11" ht="16.5" customHeight="1" x14ac:dyDescent="0.25">
      <c r="A54" s="22">
        <v>46100</v>
      </c>
      <c r="B54" s="23" t="s">
        <v>125</v>
      </c>
      <c r="C54" s="24">
        <v>0.95833333333333337</v>
      </c>
      <c r="D54" s="25">
        <v>0</v>
      </c>
      <c r="E54" s="26">
        <f t="shared" si="1"/>
        <v>0</v>
      </c>
      <c r="F54" s="27" t="s">
        <v>74</v>
      </c>
      <c r="G54" s="27" t="s">
        <v>74</v>
      </c>
      <c r="H54" s="28">
        <v>0</v>
      </c>
      <c r="I54" s="28">
        <f t="shared" si="30"/>
        <v>0</v>
      </c>
      <c r="J54" s="29">
        <f t="shared" si="33"/>
        <v>0</v>
      </c>
      <c r="K54" s="29">
        <f t="shared" si="34"/>
        <v>0</v>
      </c>
    </row>
    <row r="55" spans="1:11" ht="21.75" customHeight="1" x14ac:dyDescent="0.25">
      <c r="A55" s="41" t="s">
        <v>75</v>
      </c>
      <c r="B55" s="41"/>
      <c r="C55" s="41"/>
      <c r="D55" s="36">
        <f t="shared" ref="D55:K55" si="35">SUM(D9:D54)</f>
        <v>0</v>
      </c>
      <c r="E55" s="36">
        <f t="shared" si="35"/>
        <v>0</v>
      </c>
      <c r="F55" s="31">
        <f t="shared" si="35"/>
        <v>0</v>
      </c>
      <c r="G55" s="31">
        <f t="shared" si="35"/>
        <v>0</v>
      </c>
      <c r="H55" s="31">
        <f t="shared" si="35"/>
        <v>0</v>
      </c>
      <c r="I55" s="31">
        <f t="shared" si="35"/>
        <v>0</v>
      </c>
      <c r="J55" s="32">
        <f t="shared" si="35"/>
        <v>0</v>
      </c>
      <c r="K55" s="33">
        <f t="shared" si="35"/>
        <v>0</v>
      </c>
    </row>
    <row r="56" spans="1:11" ht="29.25" customHeight="1" x14ac:dyDescent="0.25">
      <c r="A56" s="42" t="s">
        <v>76</v>
      </c>
      <c r="B56" s="42"/>
      <c r="C56" s="42"/>
      <c r="D56" s="42"/>
      <c r="E56" s="42"/>
      <c r="F56" s="42"/>
      <c r="G56" s="42"/>
      <c r="H56" s="42"/>
      <c r="I56" s="42"/>
    </row>
    <row r="57" spans="1:11" x14ac:dyDescent="0.25">
      <c r="A57" s="43" t="s">
        <v>85</v>
      </c>
      <c r="B57" s="44"/>
      <c r="C57" s="44"/>
      <c r="D57" s="44"/>
      <c r="E57" s="44"/>
      <c r="F57" s="44"/>
    </row>
    <row r="58" spans="1:11" x14ac:dyDescent="0.25">
      <c r="A58" s="45" t="s">
        <v>77</v>
      </c>
      <c r="B58" s="45"/>
      <c r="C58" s="45"/>
      <c r="D58" s="45"/>
      <c r="E58" s="45"/>
      <c r="F58" s="45"/>
      <c r="G58" s="45"/>
      <c r="H58" s="45"/>
      <c r="I58" s="45"/>
    </row>
    <row r="59" spans="1:11" ht="292.5" customHeight="1" x14ac:dyDescent="0.25">
      <c r="A59" s="38" t="s">
        <v>86</v>
      </c>
      <c r="B59" s="38"/>
      <c r="C59" s="38"/>
      <c r="D59" s="38"/>
      <c r="E59" s="38"/>
      <c r="F59" s="38"/>
      <c r="G59" s="38"/>
      <c r="H59" s="38"/>
      <c r="I59" s="38"/>
    </row>
    <row r="60" spans="1:11" ht="20.25" customHeight="1" x14ac:dyDescent="0.25">
      <c r="A60" s="38" t="s">
        <v>78</v>
      </c>
      <c r="B60" s="38"/>
      <c r="C60" s="38"/>
      <c r="D60" s="38"/>
      <c r="E60" s="38"/>
      <c r="F60" s="38"/>
      <c r="G60" s="38"/>
      <c r="H60" s="38"/>
      <c r="I60" s="38"/>
    </row>
    <row r="61" spans="1:11" ht="21.75" customHeight="1" x14ac:dyDescent="0.25">
      <c r="A61" s="39" t="s">
        <v>79</v>
      </c>
      <c r="B61" s="39"/>
      <c r="C61" s="39"/>
      <c r="D61" s="39"/>
      <c r="E61" s="39"/>
      <c r="F61" s="39"/>
      <c r="G61" s="39"/>
      <c r="H61" s="39"/>
      <c r="I61" s="39"/>
    </row>
    <row r="63" spans="1:11" x14ac:dyDescent="0.25">
      <c r="B63" s="34" t="s">
        <v>80</v>
      </c>
      <c r="C63" s="34"/>
      <c r="D63" s="34"/>
      <c r="E63" s="34"/>
      <c r="F63" s="34" t="s">
        <v>81</v>
      </c>
      <c r="G63" s="34"/>
      <c r="H63" s="34"/>
      <c r="I63" s="34"/>
    </row>
    <row r="64" spans="1:11" x14ac:dyDescent="0.25">
      <c r="B64" s="34"/>
      <c r="C64" s="34"/>
      <c r="D64" s="34"/>
      <c r="E64" s="34"/>
      <c r="F64" s="34"/>
      <c r="G64" s="34"/>
      <c r="H64" s="34"/>
      <c r="I64" s="34"/>
    </row>
    <row r="65" spans="2:9" x14ac:dyDescent="0.25">
      <c r="B65" s="34"/>
      <c r="C65" s="34"/>
      <c r="D65" s="34"/>
      <c r="E65" s="34"/>
      <c r="F65" s="34" t="s">
        <v>82</v>
      </c>
      <c r="G65" s="34"/>
      <c r="H65" s="34"/>
      <c r="I65" s="34"/>
    </row>
  </sheetData>
  <mergeCells count="13">
    <mergeCell ref="A1:K1"/>
    <mergeCell ref="A2:K2"/>
    <mergeCell ref="A3:K3"/>
    <mergeCell ref="A4:K4"/>
    <mergeCell ref="A5:I5"/>
    <mergeCell ref="A59:I59"/>
    <mergeCell ref="A60:I60"/>
    <mergeCell ref="A61:I61"/>
    <mergeCell ref="A6:K6"/>
    <mergeCell ref="A55:C55"/>
    <mergeCell ref="A56:I56"/>
    <mergeCell ref="A57:F57"/>
    <mergeCell ref="A58:I58"/>
  </mergeCells>
  <pageMargins left="0.23622047244094491" right="0.23622047244094491" top="0.35433070866141736" bottom="0.35433070866141736" header="0" footer="0"/>
  <pageSetup paperSize="9" scale="59" fitToHeight="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Барнаул</vt:lpstr>
      <vt:lpstr>Приложение Омск</vt:lpstr>
      <vt:lpstr>Приложение к Форме № 1 (КХЛ)</vt:lpstr>
      <vt:lpstr>'Приложение Барнаул'!Print_Titles</vt:lpstr>
      <vt:lpstr>'Приложение Омск'!Print_Titles</vt:lpstr>
    </vt:vector>
  </TitlesOfParts>
  <Company>ОАО "Газпромнефть-Новосибирск"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lastModifiedBy>Арт Аванг</cp:lastModifiedBy>
  <cp:revision>7</cp:revision>
  <cp:lastPrinted>2025-08-07T10:53:47Z</cp:lastPrinted>
  <dcterms:created xsi:type="dcterms:W3CDTF">2012-05-22T07:14:39Z</dcterms:created>
  <dcterms:modified xsi:type="dcterms:W3CDTF">2025-08-07T10:54:03Z</dcterms:modified>
</cp:coreProperties>
</file>