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0.2.10.12\share\Scan\Scan\Purchases\ТЕНДЕРЫ\Отборы 2026 года\Чартер\документы для участников\"/>
    </mc:Choice>
  </mc:AlternateContent>
  <xr:revisionPtr revIDLastSave="0" documentId="13_ncr:1_{522C5B82-7A87-4318-9B01-DEC17AC4E40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Приложение Барнаул" sheetId="1" state="hidden" r:id="rId1"/>
    <sheet name="Приложение Омск" sheetId="2" state="hidden" r:id="rId2"/>
    <sheet name="Приложение к Форме № 1 (КХЛ)" sheetId="3" r:id="rId3"/>
  </sheets>
  <externalReferences>
    <externalReference r:id="rId4"/>
  </externalReferences>
  <definedNames>
    <definedName name="_xlnm._FilterDatabase" localSheetId="2" hidden="1">'[1]Приложение к Форме № 1'!#REF!</definedName>
    <definedName name="Print_Titles" localSheetId="0">'Приложение Барнаул'!$4:$4</definedName>
    <definedName name="Print_Titles" localSheetId="2">'[1]Приложение к Форме № 1'!#REF!</definedName>
    <definedName name="Print_Titles" localSheetId="1">'Приложение Омск'!$4:$4</definedName>
    <definedName name="_xlnm.Print_Area" localSheetId="2">'Приложение к Форме № 1 (КХЛ)'!$A$1:$H$64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3" l="1"/>
  <c r="G9" i="3"/>
  <c r="G49" i="3"/>
  <c r="G46" i="3"/>
  <c r="G47" i="3"/>
  <c r="G48" i="3"/>
  <c r="G45" i="3"/>
  <c r="G37" i="3"/>
  <c r="G35" i="3"/>
  <c r="G36" i="3"/>
  <c r="G34" i="3"/>
  <c r="G22" i="3"/>
  <c r="G20" i="3"/>
  <c r="G21" i="3"/>
  <c r="G19" i="3"/>
  <c r="G18" i="3"/>
  <c r="G13" i="3"/>
  <c r="G14" i="3"/>
  <c r="G15" i="3"/>
  <c r="G12" i="3"/>
  <c r="G10" i="3"/>
  <c r="G11" i="3"/>
  <c r="G16" i="3"/>
  <c r="G17" i="3"/>
  <c r="G23" i="3"/>
  <c r="G24" i="3"/>
  <c r="G25" i="3"/>
  <c r="G26" i="3"/>
  <c r="G27" i="3"/>
  <c r="G28" i="3"/>
  <c r="G29" i="3"/>
  <c r="G30" i="3"/>
  <c r="G31" i="3"/>
  <c r="G32" i="3"/>
  <c r="G33" i="3"/>
  <c r="G38" i="3"/>
  <c r="G39" i="3"/>
  <c r="G40" i="3"/>
  <c r="G41" i="3"/>
  <c r="G42" i="3"/>
  <c r="G43" i="3"/>
  <c r="G44" i="3"/>
  <c r="G50" i="3"/>
  <c r="G51" i="3"/>
  <c r="G52" i="3"/>
  <c r="G53" i="3"/>
  <c r="I8" i="2"/>
  <c r="M8" i="2" s="1"/>
  <c r="N8" i="2" s="1"/>
  <c r="H8" i="2"/>
  <c r="I7" i="2"/>
  <c r="M7" i="2" s="1"/>
  <c r="N7" i="2" s="1"/>
  <c r="H7" i="2"/>
  <c r="I6" i="2"/>
  <c r="M6" i="2" s="1"/>
  <c r="N6" i="2" s="1"/>
  <c r="H6" i="2"/>
  <c r="M15" i="1"/>
  <c r="N15" i="1" s="1"/>
  <c r="I15" i="1"/>
  <c r="J15" i="1" s="1"/>
  <c r="H15" i="1"/>
  <c r="M14" i="1"/>
  <c r="N14" i="1" s="1"/>
  <c r="J14" i="1"/>
  <c r="I14" i="1"/>
  <c r="H14" i="1"/>
  <c r="I13" i="1"/>
  <c r="M13" i="1" s="1"/>
  <c r="N13" i="1" s="1"/>
  <c r="H13" i="1"/>
  <c r="I12" i="1"/>
  <c r="M12" i="1" s="1"/>
  <c r="N12" i="1" s="1"/>
  <c r="H12" i="1"/>
  <c r="I11" i="1"/>
  <c r="M11" i="1" s="1"/>
  <c r="N11" i="1" s="1"/>
  <c r="H11" i="1"/>
  <c r="I10" i="1"/>
  <c r="M10" i="1" s="1"/>
  <c r="N10" i="1" s="1"/>
  <c r="H10" i="1"/>
  <c r="M9" i="1"/>
  <c r="N9" i="1" s="1"/>
  <c r="I9" i="1"/>
  <c r="J9" i="1" s="1"/>
  <c r="H9" i="1"/>
  <c r="M8" i="1"/>
  <c r="N8" i="1" s="1"/>
  <c r="J8" i="1"/>
  <c r="I8" i="1"/>
  <c r="H8" i="1"/>
  <c r="I7" i="1"/>
  <c r="M7" i="1" s="1"/>
  <c r="N7" i="1" s="1"/>
  <c r="H7" i="1"/>
  <c r="I6" i="1"/>
  <c r="M6" i="1" s="1"/>
  <c r="N6" i="1" s="1"/>
  <c r="H6" i="1"/>
  <c r="E54" i="3" l="1"/>
  <c r="F54" i="3"/>
  <c r="J7" i="1"/>
  <c r="J13" i="1"/>
  <c r="J6" i="1"/>
  <c r="J12" i="1"/>
  <c r="J8" i="2"/>
  <c r="J11" i="1"/>
  <c r="J7" i="2"/>
  <c r="J10" i="1"/>
  <c r="J6" i="2"/>
  <c r="G54" i="3" l="1"/>
</calcChain>
</file>

<file path=xl/sharedStrings.xml><?xml version="1.0" encoding="utf-8"?>
<sst xmlns="http://schemas.openxmlformats.org/spreadsheetml/2006/main" count="231" uniqueCount="121">
  <si>
    <t>Приложение № _____ к Форме № 3. Коммерческое предложение</t>
  </si>
  <si>
    <t>Лот № 2. Поставка мебели для Отделения в г.Барнаул</t>
  </si>
  <si>
    <t>№ п/п</t>
  </si>
  <si>
    <t>Наименование ТМЦ</t>
  </si>
  <si>
    <t>Единица измерения</t>
  </si>
  <si>
    <t>Потребность, в год.</t>
  </si>
  <si>
    <t>Место (адрес) поставки</t>
  </si>
  <si>
    <t>Срок поставки</t>
  </si>
  <si>
    <t>Цена без учета НДС, руб./шт.</t>
  </si>
  <si>
    <t>Цена  с учетом НДС, руб./шт.</t>
  </si>
  <si>
    <t>Стоимость  без учета НДС, руб.</t>
  </si>
  <si>
    <t>Стоимость с учетом НДС, руб.</t>
  </si>
  <si>
    <t>Стоимость доставки, без учета НДС, руб.</t>
  </si>
  <si>
    <t>Стоимость доставки, с учетом НДС, руб.</t>
  </si>
  <si>
    <t>Итого стоимость без учета НДС, руб.</t>
  </si>
  <si>
    <t>Итого стоимость с учетом НДС, руб.</t>
  </si>
  <si>
    <t>1*</t>
  </si>
  <si>
    <t>7**</t>
  </si>
  <si>
    <t>Стол эргономичный (правый), габариты 1350*900/600/500*760, материал столешницы ЛДСП 22мм, материал лицевой и боковых панелей ЛДСП 16мм. Цвет - орех таволато</t>
  </si>
  <si>
    <t>шт.</t>
  </si>
  <si>
    <t>г. Барнаул, ул. Карла Маркса, 124</t>
  </si>
  <si>
    <t>Не более одного календарного месяца с момента получения заявки на поставку мебели. Поставка осуществляется партионно, после согласования количества партии с Заказчиком.</t>
  </si>
  <si>
    <t>Стол эргономичный (левый),  габариты 1350*900/600/500*760, материал столешницы ЛДСП 22мм, материал лицевой и боковых панелей ЛДСП 16мм. Цвет - орех таволато</t>
  </si>
  <si>
    <t>Тумба приставная с замком, размер 500*500*760, материал топа ЛДСП 22мм, материал корпуса ЛДСП 16мм. Тумба состоит из 3 выдвижных ящиков на направляющих полного выдвижения, верхний ящик оснащен замком,  между топом тумбы и ящиками предусмотрена ниша. Цвет - орех таволато</t>
  </si>
  <si>
    <t>Шкаф для одежды, габариты 760*550*2000, материал корпуса шкафа ЛДСП толщиной 16мм, верхний топ, нижний топ и полки  ЛДСП 22мм, материал дверей ЛДСП 16мм. Шкаф состоит их верхней полки для головных уборов, нижней полки для обуви. В шкафу устанавливается продольная штанга из хромированного металла. Цвет- орех таволато</t>
  </si>
  <si>
    <t>Шкаф для документов (5 секций), габариты 760*390*2000. Материал корпуса шкафа ЛДСП толщиной 16мм, верхний топ, нижний топ и полки  ЛДСП 22мм, материал дверей ЛДСП 16мм. Двери предусмотрены  на 2 нижних секции шкафа. Цвет- орех таволато</t>
  </si>
  <si>
    <t>Шкаф для документов (2 секции), габариты 760*390*840. Материал корпуса шкафа ЛДСП толщиной 16мм, верхний топ, нижний топ и полки  ЛДСП 22мм, материал дверей ЛДСП 16мм. Двери предусмотрены. Цвет- орех таволато</t>
  </si>
  <si>
    <t>Кресло Юпитер. Кресло должно быть оборудовано газ-лифтом для регулировки высоты сидящего с фиксацией в рабочем положении. Спинка кресла должна откидываться назад и фиксироваться в любом положении. Должна быть фиксация спинки в положении отодвинутом от сиденья. Возможность регулирования высоты спинки.  Материал обивки -ткань. Цветовое исполнение - черный</t>
  </si>
  <si>
    <t>Стул офисный ИЗО. Опора - металлические ножки на основе сварной рамы из овального профиля 1,3мм. Внешняя сторона сиденья и спинки должна иметь  декоративную пластиковую крышку. Покрытие каркаса: полимерное черного цвета. Рабочая нагрузка - до 140 кг. Исполнение - черный текстиль.</t>
  </si>
  <si>
    <t>Кресло офисное СН 668. Кресло должно быть оборудовано газ-лифтом для регулировки высоты сидящего с фиксацией в рабочем положении. Спинка кресла должна откидываться назад и фиксироваться в любом положении. Возможность регулирования высоты спинки. Материал обивки -искусственная кожа. Цветовое исполнение - черный</t>
  </si>
  <si>
    <t>Шкаф картотека "Практик" (металлический). Габариты внешние 408x480х1305 мм, габариты внутренние327x424х255 мм, шкаф оснащен полками в количестве 4 шт. Цвет - серый.</t>
  </si>
  <si>
    <t>* Столбцы 1-6 заполняются Исполнителем Технического задания</t>
  </si>
  <si>
    <t>**  7-14 заполняются Участником отбора</t>
  </si>
  <si>
    <t xml:space="preserve">Исполнитель: </t>
  </si>
  <si>
    <t>Ведущий специалист по административным Логачева Н.А.</t>
  </si>
  <si>
    <t>Дата: ___/___/_______</t>
  </si>
  <si>
    <t xml:space="preserve">Руководитель Службы исполнителя: </t>
  </si>
  <si>
    <t>Начальник управления АПБ Дерюгина Н.В.</t>
  </si>
  <si>
    <t>Заказчик:</t>
  </si>
  <si>
    <t>Руководитель Службы Заказчика:</t>
  </si>
  <si>
    <t>ЗГД по по организационным вопросам Андраханова Е.В.</t>
  </si>
  <si>
    <t>Согласовано:</t>
  </si>
  <si>
    <t>Начальник отдела МТО</t>
  </si>
  <si>
    <t>__________________/ Касилов С.В. /</t>
  </si>
  <si>
    <t>Служба инвестиционного планирования/Планово-бюджетная Служба (в зависимости от статей финансирования)</t>
  </si>
  <si>
    <t>_________________/Овчинников М.С./</t>
  </si>
  <si>
    <t>Заместитель генерального директора по развитию бизнеса</t>
  </si>
  <si>
    <t>_________________/Чуманов М.В./</t>
  </si>
  <si>
    <t>Заместитель генерального директора по организационным вопросам</t>
  </si>
  <si>
    <t>_________________/Андраханова Е.В./</t>
  </si>
  <si>
    <t>Лот № 3. Поставка мебели для Отделения в г.Омск</t>
  </si>
  <si>
    <t>Стул "София".Основание стула - хромированный металлический каркас. Высокие подлокотники с кожаными накладками стула София, обеспечивают сидящему повышенный комфорт. Ширина 560 мм Глубина 600мм Высота со спинкой 830 Высота до сиденья 450 мм</t>
  </si>
  <si>
    <t>г.Омск, ул.Фрунзе, 54</t>
  </si>
  <si>
    <t>Стеллаж открытый (6 секций) 410*400*2180. Материалкорпуса из ЛДСП толщиной 16мм.  Шкаф состоит из каркаса и шести полок. Цвет Ольха</t>
  </si>
  <si>
    <t>Стеллаж открытый (6 секций) 410*400*2180. Материалкорпуса из ЛДСП толщиной 16мм.  Шкаф состоит из каркаса и шести полок. Цвет Беленый дуб</t>
  </si>
  <si>
    <t>Приложение к Форме № 1</t>
  </si>
  <si>
    <t>/наименование Претендента/</t>
  </si>
  <si>
    <t>Дата авиаперелета</t>
  </si>
  <si>
    <t>Направление</t>
  </si>
  <si>
    <t>Время вылета (местное)</t>
  </si>
  <si>
    <t>2*</t>
  </si>
  <si>
    <t>3*</t>
  </si>
  <si>
    <t>Х</t>
  </si>
  <si>
    <t>При использовании аэропортов московского авиаузла по умолчанию рассматривается аэропорт Шереметьево.</t>
  </si>
  <si>
    <t>Должность</t>
  </si>
  <si>
    <t>(подпись)</t>
  </si>
  <si>
    <t>м.п.</t>
  </si>
  <si>
    <t>* - пункты отправления, даты и время вылетов согласуются сторонами дополнительно за 2 календарных дней до вылета</t>
  </si>
  <si>
    <t>Коммерческое предложение к Отбору № 22-2026</t>
  </si>
  <si>
    <t>от «       »  __________________  2026 г.</t>
  </si>
  <si>
    <t>Стоимость оказания услуг по организации чартерных авиаперевозок во время проведения регулярного Чемпионата КХЛ сезона 2026/2027</t>
  </si>
  <si>
    <t>Омск – Ярославль</t>
  </si>
  <si>
    <t>Ярославль – Челябинск</t>
  </si>
  <si>
    <t>Челябинск – Нижний Новгород</t>
  </si>
  <si>
    <t>Нижний Новгород – Москва</t>
  </si>
  <si>
    <t>Москва – Омск</t>
  </si>
  <si>
    <t>Омск – Екатеринбург</t>
  </si>
  <si>
    <t>Екатеринбург – Нижнекамск</t>
  </si>
  <si>
    <t>Нижнекамск – Астана</t>
  </si>
  <si>
    <t>Астана – Омск</t>
  </si>
  <si>
    <t>Омск – Москва</t>
  </si>
  <si>
    <t>Москва – Казань</t>
  </si>
  <si>
    <t>Казань – Самара</t>
  </si>
  <si>
    <t>Самара – Сочи</t>
  </si>
  <si>
    <t>Сочи – Омск</t>
  </si>
  <si>
    <t>Омск – Минск</t>
  </si>
  <si>
    <t>Минск – Магнитогорск</t>
  </si>
  <si>
    <t>Магнитогорск – Нижнекамск</t>
  </si>
  <si>
    <t>Нижнекамск – Омск</t>
  </si>
  <si>
    <t>Омск – Владивосток</t>
  </si>
  <si>
    <t>Владивосток – Хабаровск</t>
  </si>
  <si>
    <t>Хабаровск – Омск</t>
  </si>
  <si>
    <t>Омск – Череповец</t>
  </si>
  <si>
    <t>Череповец – Магнитогорск</t>
  </si>
  <si>
    <t>Магнитогорск – Омск</t>
  </si>
  <si>
    <t>Омск – Уфа</t>
  </si>
  <si>
    <t>Уфа – Санкт-Петербург</t>
  </si>
  <si>
    <t>Санкт-Петербург – Москва</t>
  </si>
  <si>
    <t>Москва – Екатеринбург</t>
  </si>
  <si>
    <t>Екатеринбург – Омск</t>
  </si>
  <si>
    <t>Хабаровск – Новосибирск</t>
  </si>
  <si>
    <t>Новосибирск – Омск</t>
  </si>
  <si>
    <t>Омск – Новосибирск</t>
  </si>
  <si>
    <t>Новосибирск – Магнитогорск</t>
  </si>
  <si>
    <t>Омск – Санкт-Петербург</t>
  </si>
  <si>
    <t>Санкт-Петербург – Казань</t>
  </si>
  <si>
    <t>Казань – Челябинск</t>
  </si>
  <si>
    <t>Челябинск – Екатеринбург</t>
  </si>
  <si>
    <t>Омск – Астана</t>
  </si>
  <si>
    <t>Астана – Челябинск</t>
  </si>
  <si>
    <t>Челябинск – Уфа</t>
  </si>
  <si>
    <t>Уфа – Омск</t>
  </si>
  <si>
    <t>Размер агентского вознаграждения</t>
  </si>
  <si>
    <t>Размер агентского вознаграждения по организации авиаперевозок в сезоне 2026/2027 фиксируется на весь период действия договора и не подлежит изменению.</t>
  </si>
  <si>
    <t>Стоимость авиаперевозки, руб. с учётом НДС</t>
  </si>
  <si>
    <t>Стоимость предоставления VIP-терминала на вылет/прилет в аэропортах прибытия/убытия, руб. с учётом НДС</t>
  </si>
  <si>
    <t>Стоимость предоставления бизнес-зала в аэропортах убытия, руб. с учётом НДС</t>
  </si>
  <si>
    <t>Общая стоимость услуг, руб. с учётом НДС</t>
  </si>
  <si>
    <t>ИТОГО, руб. с учётом НДС по ставке в соответствии с законодательством РФ</t>
  </si>
  <si>
    <t>____ %</t>
  </si>
  <si>
    <r>
      <t xml:space="preserve">В стоимость услуг включены все расходы, связанные с предоставлением и выполнением полета на воздушном судне (далее - ВС) с подготовленным экипажем, в том числе на каждый рейс: 
- заправка топливом ВС;
- экипировка ВС мягким инвентарем и средствами обслуживания;
- авиационная безопасность;
- охрана ВС;
- стоянка и парковка ВС;
- полное аэронавигационное и метеорологическое обеспечение;
- оперативное, предполетное, послеполётное техническое обслуживание и уборка салона ВС;
- противообледенительная обработка ВС (в случае необходимости);
- аэропортовое обслуживание пассажиров и дополнительное время их ожидания в случае увеличения игрового времени и прохождения допинг-контроля игроками;
- бортовое питание по «бизнес-классу» на 55 пассажиров и двойной рацион питания на рейсах свыше 5 часов полета, меню по согласованию с Заказчиком;
- услуги флайт-менеджера;
- организация и оплата дополнительных услуг грузчиков в аэропортах по работе с багажом Заказчика;
- предполетный досмотр по системе «fast-track»;
- сдача ПЦР-теста на коронавирус SARS-CoV-2 экипажем ВС не позднее, чем за 72 часа до рейса (в случае необходимости);
- все прямые расходы Исполнителя, связанные с посадкой ВС на запасной аэродром по метеоусловиям и по причине технической неисправности ВС;
- предоставление пассажирам тапочек (без брендирования) в количестве 60 шт. и экипировка кресел ВС подголовниками (антимакассарами) с клубной символикой в количестве 60 шт.;
- агентское вознаграждение Исполнителя;
- предоставление бизнес-зала/бизнес-терминала в аэропортах прибытия/убытия  </t>
    </r>
    <r>
      <rPr>
        <i/>
        <sz val="11"/>
        <rFont val="Arial"/>
        <family val="2"/>
        <charset val="204"/>
      </rPr>
      <t>(является дополнительной опцией и согласуется Сторонами дополнительно не позднее чем за 2 (два) календарных дня до вылета).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</si>
</sst>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h:mm;@"/>
  </numFmts>
  <fonts count="31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14"/>
      <color theme="1"/>
      <name val="Arial"/>
    </font>
    <font>
      <b/>
      <sz val="11"/>
      <name val="Calibri"/>
    </font>
    <font>
      <b/>
      <sz val="1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i/>
      <sz val="11"/>
      <name val="Calibri"/>
    </font>
    <font>
      <i/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name val="Calibri"/>
    </font>
    <font>
      <b/>
      <i/>
      <sz val="11"/>
      <color theme="1"/>
      <name val="Calibri"/>
    </font>
    <font>
      <sz val="11"/>
      <name val="Arial"/>
    </font>
    <font>
      <sz val="11"/>
      <name val="Calibri"/>
      <family val="2"/>
      <charset val="204"/>
    </font>
    <font>
      <b/>
      <sz val="11"/>
      <color indexed="2"/>
      <name val="Arial"/>
      <family val="2"/>
      <charset val="204"/>
    </font>
    <font>
      <b/>
      <sz val="14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2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sz val="12"/>
      <color theme="1"/>
      <name val="Calibri"/>
      <family val="2"/>
      <charset val="204"/>
    </font>
    <font>
      <i/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top" wrapText="1"/>
    </xf>
    <xf numFmtId="165" fontId="9" fillId="0" borderId="3" xfId="0" applyNumberFormat="1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top" wrapText="1"/>
    </xf>
    <xf numFmtId="0" fontId="16" fillId="0" borderId="0" xfId="0" applyFont="1"/>
    <xf numFmtId="1" fontId="17" fillId="0" borderId="3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top" wrapText="1"/>
    </xf>
    <xf numFmtId="4" fontId="12" fillId="0" borderId="12" xfId="0" applyNumberFormat="1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top" wrapText="1"/>
    </xf>
    <xf numFmtId="1" fontId="9" fillId="0" borderId="7" xfId="0" applyNumberFormat="1" applyFont="1" applyBorder="1" applyAlignment="1">
      <alignment horizontal="center" vertical="top" wrapText="1"/>
    </xf>
    <xf numFmtId="165" fontId="9" fillId="0" borderId="7" xfId="0" applyNumberFormat="1" applyFont="1" applyBorder="1" applyAlignment="1">
      <alignment horizontal="center" vertical="top" wrapText="1"/>
    </xf>
    <xf numFmtId="4" fontId="10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20" fillId="0" borderId="0" xfId="0" applyFont="1" applyAlignment="1">
      <alignment horizontal="right"/>
    </xf>
    <xf numFmtId="0" fontId="24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4" fontId="19" fillId="4" borderId="4" xfId="0" applyNumberFormat="1" applyFont="1" applyFill="1" applyBorder="1" applyAlignment="1">
      <alignment horizontal="center" vertical="center"/>
    </xf>
    <xf numFmtId="4" fontId="19" fillId="4" borderId="5" xfId="0" applyNumberFormat="1" applyFont="1" applyFill="1" applyBorder="1" applyAlignment="1">
      <alignment horizontal="center" vertical="center"/>
    </xf>
    <xf numFmtId="4" fontId="19" fillId="4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 wrapText="1"/>
    </xf>
    <xf numFmtId="4" fontId="26" fillId="4" borderId="14" xfId="0" applyNumberFormat="1" applyFont="1" applyFill="1" applyBorder="1" applyAlignment="1">
      <alignment horizontal="center" vertical="center"/>
    </xf>
    <xf numFmtId="4" fontId="27" fillId="4" borderId="14" xfId="0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&#1086;&#1078;&#1077;&#1085;&#1080;&#1077;%20&#1082;%20&#1060;&#1086;&#1088;&#1084;&#1077;%20&#8470;%201.1%20(&#1050;&#1061;&#1051;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ложение к Форме № 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opLeftCell="A10" zoomScale="70" workbookViewId="0">
      <selection activeCell="B15" sqref="B15:F15"/>
    </sheetView>
  </sheetViews>
  <sheetFormatPr defaultRowHeight="15" x14ac:dyDescent="0.25"/>
  <cols>
    <col min="1" max="1" width="4.140625" style="1" customWidth="1"/>
    <col min="2" max="2" width="73.85546875" customWidth="1"/>
    <col min="3" max="3" width="11" customWidth="1"/>
    <col min="4" max="4" width="21.85546875" customWidth="1"/>
    <col min="5" max="5" width="20.28515625" customWidth="1"/>
    <col min="6" max="6" width="33.140625" customWidth="1"/>
    <col min="7" max="7" width="12.42578125" customWidth="1"/>
    <col min="8" max="8" width="14.140625" customWidth="1"/>
    <col min="9" max="9" width="15.5703125" customWidth="1"/>
    <col min="10" max="10" width="15" customWidth="1"/>
    <col min="11" max="11" width="14.85546875" customWidth="1"/>
    <col min="12" max="12" width="17" customWidth="1"/>
    <col min="13" max="13" width="15" customWidth="1"/>
    <col min="14" max="14" width="15.28515625" customWidth="1"/>
  </cols>
  <sheetData>
    <row r="1" spans="1:14" ht="17.25" customHeight="1" x14ac:dyDescent="0.25">
      <c r="A1" s="2"/>
      <c r="B1" s="3"/>
      <c r="C1" s="3"/>
      <c r="D1" s="3"/>
      <c r="E1" s="4"/>
      <c r="F1" s="3"/>
      <c r="G1" s="5" t="s">
        <v>0</v>
      </c>
      <c r="H1" s="5"/>
      <c r="I1" s="5"/>
      <c r="J1" s="5"/>
      <c r="K1" s="6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7"/>
    </row>
    <row r="3" spans="1:14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s="8" customFormat="1" ht="54" customHeight="1" x14ac:dyDescent="0.2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4" s="8" customFormat="1" x14ac:dyDescent="0.25">
      <c r="A5" s="9" t="s">
        <v>16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 t="s">
        <v>17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</row>
    <row r="6" spans="1:14" s="8" customFormat="1" ht="81.75" customHeight="1" x14ac:dyDescent="0.25">
      <c r="A6" s="10">
        <v>1</v>
      </c>
      <c r="B6" s="11" t="s">
        <v>18</v>
      </c>
      <c r="C6" s="12" t="s">
        <v>19</v>
      </c>
      <c r="D6" s="13">
        <v>5</v>
      </c>
      <c r="E6" s="12" t="s">
        <v>20</v>
      </c>
      <c r="F6" s="12" t="s">
        <v>21</v>
      </c>
      <c r="G6" s="14"/>
      <c r="H6" s="15">
        <f t="shared" ref="H6:H15" si="0">G6*1.18</f>
        <v>0</v>
      </c>
      <c r="I6" s="15">
        <f t="shared" ref="I6:I15" si="1">G6*D6</f>
        <v>0</v>
      </c>
      <c r="J6" s="15">
        <f t="shared" ref="J6:J15" si="2">I6*1.18</f>
        <v>0</v>
      </c>
      <c r="K6" s="15"/>
      <c r="L6" s="15"/>
      <c r="M6" s="15">
        <f t="shared" ref="M6:M15" si="3">K6+I6</f>
        <v>0</v>
      </c>
      <c r="N6" s="15">
        <f t="shared" ref="N6:N15" si="4">M6*1.18</f>
        <v>0</v>
      </c>
    </row>
    <row r="7" spans="1:14" s="8" customFormat="1" ht="85.5" customHeight="1" x14ac:dyDescent="0.25">
      <c r="A7" s="10">
        <v>2</v>
      </c>
      <c r="B7" s="11" t="s">
        <v>22</v>
      </c>
      <c r="C7" s="12" t="s">
        <v>19</v>
      </c>
      <c r="D7" s="13">
        <v>5</v>
      </c>
      <c r="E7" s="12" t="s">
        <v>20</v>
      </c>
      <c r="F7" s="12" t="s">
        <v>21</v>
      </c>
      <c r="G7" s="14"/>
      <c r="H7" s="15">
        <f t="shared" si="0"/>
        <v>0</v>
      </c>
      <c r="I7" s="15">
        <f t="shared" si="1"/>
        <v>0</v>
      </c>
      <c r="J7" s="15">
        <f t="shared" si="2"/>
        <v>0</v>
      </c>
      <c r="K7" s="15"/>
      <c r="L7" s="15"/>
      <c r="M7" s="15">
        <f t="shared" si="3"/>
        <v>0</v>
      </c>
      <c r="N7" s="15">
        <f t="shared" si="4"/>
        <v>0</v>
      </c>
    </row>
    <row r="8" spans="1:14" s="8" customFormat="1" ht="84" customHeight="1" x14ac:dyDescent="0.25">
      <c r="A8" s="10">
        <v>3</v>
      </c>
      <c r="B8" s="11" t="s">
        <v>23</v>
      </c>
      <c r="C8" s="12" t="s">
        <v>19</v>
      </c>
      <c r="D8" s="13">
        <v>10</v>
      </c>
      <c r="E8" s="12" t="s">
        <v>20</v>
      </c>
      <c r="F8" s="12" t="s">
        <v>21</v>
      </c>
      <c r="G8" s="14"/>
      <c r="H8" s="15">
        <f t="shared" si="0"/>
        <v>0</v>
      </c>
      <c r="I8" s="15">
        <f t="shared" si="1"/>
        <v>0</v>
      </c>
      <c r="J8" s="15">
        <f t="shared" si="2"/>
        <v>0</v>
      </c>
      <c r="K8" s="15"/>
      <c r="L8" s="15"/>
      <c r="M8" s="15">
        <f t="shared" si="3"/>
        <v>0</v>
      </c>
      <c r="N8" s="15">
        <f t="shared" si="4"/>
        <v>0</v>
      </c>
    </row>
    <row r="9" spans="1:14" s="8" customFormat="1" ht="84" customHeight="1" x14ac:dyDescent="0.25">
      <c r="A9" s="10">
        <v>4</v>
      </c>
      <c r="B9" s="11" t="s">
        <v>24</v>
      </c>
      <c r="C9" s="12" t="s">
        <v>19</v>
      </c>
      <c r="D9" s="13">
        <v>3</v>
      </c>
      <c r="E9" s="12" t="s">
        <v>20</v>
      </c>
      <c r="F9" s="12" t="s">
        <v>21</v>
      </c>
      <c r="G9" s="14"/>
      <c r="H9" s="15">
        <f t="shared" si="0"/>
        <v>0</v>
      </c>
      <c r="I9" s="15">
        <f t="shared" si="1"/>
        <v>0</v>
      </c>
      <c r="J9" s="15">
        <f t="shared" si="2"/>
        <v>0</v>
      </c>
      <c r="K9" s="15"/>
      <c r="L9" s="15"/>
      <c r="M9" s="15">
        <f t="shared" si="3"/>
        <v>0</v>
      </c>
      <c r="N9" s="15">
        <f t="shared" si="4"/>
        <v>0</v>
      </c>
    </row>
    <row r="10" spans="1:14" s="8" customFormat="1" ht="85.5" customHeight="1" x14ac:dyDescent="0.25">
      <c r="A10" s="10">
        <v>5</v>
      </c>
      <c r="B10" s="11" t="s">
        <v>25</v>
      </c>
      <c r="C10" s="12" t="s">
        <v>19</v>
      </c>
      <c r="D10" s="13">
        <v>5</v>
      </c>
      <c r="E10" s="12" t="s">
        <v>20</v>
      </c>
      <c r="F10" s="12" t="s">
        <v>21</v>
      </c>
      <c r="G10" s="14"/>
      <c r="H10" s="15">
        <f t="shared" si="0"/>
        <v>0</v>
      </c>
      <c r="I10" s="15">
        <f t="shared" si="1"/>
        <v>0</v>
      </c>
      <c r="J10" s="15">
        <f t="shared" si="2"/>
        <v>0</v>
      </c>
      <c r="K10" s="15"/>
      <c r="L10" s="15"/>
      <c r="M10" s="15">
        <f t="shared" si="3"/>
        <v>0</v>
      </c>
      <c r="N10" s="15">
        <f t="shared" si="4"/>
        <v>0</v>
      </c>
    </row>
    <row r="11" spans="1:14" s="8" customFormat="1" ht="85.5" customHeight="1" x14ac:dyDescent="0.25">
      <c r="A11" s="10">
        <v>6</v>
      </c>
      <c r="B11" s="11" t="s">
        <v>26</v>
      </c>
      <c r="C11" s="12" t="s">
        <v>19</v>
      </c>
      <c r="D11" s="13">
        <v>5</v>
      </c>
      <c r="E11" s="12" t="s">
        <v>20</v>
      </c>
      <c r="F11" s="12" t="s">
        <v>21</v>
      </c>
      <c r="G11" s="14"/>
      <c r="H11" s="15">
        <f t="shared" si="0"/>
        <v>0</v>
      </c>
      <c r="I11" s="15">
        <f t="shared" si="1"/>
        <v>0</v>
      </c>
      <c r="J11" s="15">
        <f t="shared" si="2"/>
        <v>0</v>
      </c>
      <c r="K11" s="15"/>
      <c r="L11" s="15"/>
      <c r="M11" s="15">
        <f t="shared" si="3"/>
        <v>0</v>
      </c>
      <c r="N11" s="15">
        <f t="shared" si="4"/>
        <v>0</v>
      </c>
    </row>
    <row r="12" spans="1:14" s="8" customFormat="1" ht="88.5" customHeight="1" x14ac:dyDescent="0.25">
      <c r="A12" s="10">
        <v>7</v>
      </c>
      <c r="B12" s="16" t="s">
        <v>27</v>
      </c>
      <c r="C12" s="12" t="s">
        <v>19</v>
      </c>
      <c r="D12" s="13">
        <v>10</v>
      </c>
      <c r="E12" s="12" t="s">
        <v>20</v>
      </c>
      <c r="F12" s="12" t="s">
        <v>21</v>
      </c>
      <c r="G12" s="14"/>
      <c r="H12" s="15">
        <f t="shared" si="0"/>
        <v>0</v>
      </c>
      <c r="I12" s="15">
        <f t="shared" si="1"/>
        <v>0</v>
      </c>
      <c r="J12" s="15">
        <f t="shared" si="2"/>
        <v>0</v>
      </c>
      <c r="K12" s="15"/>
      <c r="L12" s="15"/>
      <c r="M12" s="15">
        <f t="shared" si="3"/>
        <v>0</v>
      </c>
      <c r="N12" s="15">
        <f t="shared" si="4"/>
        <v>0</v>
      </c>
    </row>
    <row r="13" spans="1:14" s="8" customFormat="1" ht="86.25" customHeight="1" x14ac:dyDescent="0.25">
      <c r="A13" s="10">
        <v>8</v>
      </c>
      <c r="B13" s="11" t="s">
        <v>28</v>
      </c>
      <c r="C13" s="12" t="s">
        <v>19</v>
      </c>
      <c r="D13" s="13">
        <v>5</v>
      </c>
      <c r="E13" s="12" t="s">
        <v>20</v>
      </c>
      <c r="F13" s="12" t="s">
        <v>21</v>
      </c>
      <c r="G13" s="14"/>
      <c r="H13" s="15">
        <f t="shared" si="0"/>
        <v>0</v>
      </c>
      <c r="I13" s="15">
        <f t="shared" si="1"/>
        <v>0</v>
      </c>
      <c r="J13" s="15">
        <f t="shared" si="2"/>
        <v>0</v>
      </c>
      <c r="K13" s="15"/>
      <c r="L13" s="15"/>
      <c r="M13" s="15">
        <f t="shared" si="3"/>
        <v>0</v>
      </c>
      <c r="N13" s="15">
        <f t="shared" si="4"/>
        <v>0</v>
      </c>
    </row>
    <row r="14" spans="1:14" s="8" customFormat="1" ht="86.25" customHeight="1" x14ac:dyDescent="0.25">
      <c r="A14" s="10">
        <v>9</v>
      </c>
      <c r="B14" s="11" t="s">
        <v>29</v>
      </c>
      <c r="C14" s="12" t="s">
        <v>19</v>
      </c>
      <c r="D14" s="13">
        <v>2</v>
      </c>
      <c r="E14" s="12" t="s">
        <v>20</v>
      </c>
      <c r="F14" s="12" t="s">
        <v>21</v>
      </c>
      <c r="G14" s="14"/>
      <c r="H14" s="15">
        <f t="shared" si="0"/>
        <v>0</v>
      </c>
      <c r="I14" s="15">
        <f t="shared" si="1"/>
        <v>0</v>
      </c>
      <c r="J14" s="15">
        <f t="shared" si="2"/>
        <v>0</v>
      </c>
      <c r="K14" s="15"/>
      <c r="L14" s="15"/>
      <c r="M14" s="15">
        <f t="shared" si="3"/>
        <v>0</v>
      </c>
      <c r="N14" s="15">
        <f t="shared" si="4"/>
        <v>0</v>
      </c>
    </row>
    <row r="15" spans="1:14" s="8" customFormat="1" ht="86.25" customHeight="1" x14ac:dyDescent="0.25">
      <c r="A15" s="10">
        <v>10</v>
      </c>
      <c r="B15" s="11" t="s">
        <v>30</v>
      </c>
      <c r="C15" s="12" t="s">
        <v>19</v>
      </c>
      <c r="D15" s="13">
        <v>2</v>
      </c>
      <c r="E15" s="12" t="s">
        <v>20</v>
      </c>
      <c r="F15" s="12" t="s">
        <v>21</v>
      </c>
      <c r="G15" s="14"/>
      <c r="H15" s="15">
        <f t="shared" si="0"/>
        <v>0</v>
      </c>
      <c r="I15" s="15">
        <f t="shared" si="1"/>
        <v>0</v>
      </c>
      <c r="J15" s="15">
        <f t="shared" si="2"/>
        <v>0</v>
      </c>
      <c r="K15" s="15"/>
      <c r="L15" s="15"/>
      <c r="M15" s="15">
        <f t="shared" si="3"/>
        <v>0</v>
      </c>
      <c r="N15" s="15">
        <f t="shared" si="4"/>
        <v>0</v>
      </c>
    </row>
    <row r="17" spans="2:8" x14ac:dyDescent="0.25">
      <c r="B17" s="17" t="s">
        <v>31</v>
      </c>
    </row>
    <row r="18" spans="2:8" x14ac:dyDescent="0.25">
      <c r="B18" s="17" t="s">
        <v>32</v>
      </c>
    </row>
    <row r="20" spans="2:8" x14ac:dyDescent="0.25">
      <c r="B20" t="s">
        <v>33</v>
      </c>
      <c r="E20" t="s">
        <v>34</v>
      </c>
      <c r="H20" t="s">
        <v>35</v>
      </c>
    </row>
    <row r="21" spans="2:8" x14ac:dyDescent="0.25">
      <c r="B21" t="s">
        <v>36</v>
      </c>
      <c r="E21" t="s">
        <v>37</v>
      </c>
      <c r="H21" t="s">
        <v>35</v>
      </c>
    </row>
    <row r="22" spans="2:8" x14ac:dyDescent="0.25">
      <c r="B22" t="s">
        <v>38</v>
      </c>
      <c r="E22" t="s">
        <v>34</v>
      </c>
      <c r="H22" t="s">
        <v>35</v>
      </c>
    </row>
    <row r="23" spans="2:8" x14ac:dyDescent="0.25">
      <c r="B23" t="s">
        <v>39</v>
      </c>
      <c r="E23" t="s">
        <v>40</v>
      </c>
      <c r="H23" t="s">
        <v>35</v>
      </c>
    </row>
    <row r="26" spans="2:8" x14ac:dyDescent="0.25">
      <c r="B26" s="18" t="s">
        <v>41</v>
      </c>
    </row>
    <row r="27" spans="2:8" x14ac:dyDescent="0.25">
      <c r="B27" t="s">
        <v>42</v>
      </c>
      <c r="H27" t="s">
        <v>43</v>
      </c>
    </row>
    <row r="29" spans="2:8" x14ac:dyDescent="0.25">
      <c r="B29" t="s">
        <v>44</v>
      </c>
    </row>
    <row r="30" spans="2:8" x14ac:dyDescent="0.25">
      <c r="H30" t="s">
        <v>45</v>
      </c>
    </row>
    <row r="32" spans="2:8" x14ac:dyDescent="0.25">
      <c r="B32" t="s">
        <v>46</v>
      </c>
      <c r="H32" t="s">
        <v>47</v>
      </c>
    </row>
    <row r="33" spans="2:8" x14ac:dyDescent="0.25">
      <c r="B33" t="s">
        <v>48</v>
      </c>
      <c r="H33" t="s">
        <v>49</v>
      </c>
    </row>
  </sheetData>
  <mergeCells count="1">
    <mergeCell ref="A3:K3"/>
  </mergeCells>
  <pageMargins left="0.31496062992125984" right="0.31496062992125984" top="0.23622047244094491" bottom="0.19685039370078738" header="0.19685039370078738" footer="0.31496062992125984"/>
  <pageSetup paperSize="9" scale="49" fitToHeight="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zoomScale="70" workbookViewId="0">
      <selection activeCell="B6" sqref="B6:F8"/>
    </sheetView>
  </sheetViews>
  <sheetFormatPr defaultRowHeight="15" x14ac:dyDescent="0.25"/>
  <cols>
    <col min="1" max="1" width="4.140625" style="1" customWidth="1"/>
    <col min="2" max="2" width="73.85546875" customWidth="1"/>
    <col min="3" max="3" width="11" customWidth="1"/>
    <col min="4" max="4" width="21.85546875" customWidth="1"/>
    <col min="5" max="5" width="20.28515625" customWidth="1"/>
    <col min="6" max="6" width="33.140625" customWidth="1"/>
    <col min="7" max="7" width="12.42578125" customWidth="1"/>
    <col min="8" max="8" width="14.140625" customWidth="1"/>
    <col min="9" max="9" width="15.5703125" customWidth="1"/>
    <col min="10" max="10" width="15" customWidth="1"/>
    <col min="11" max="11" width="14.85546875" customWidth="1"/>
    <col min="12" max="12" width="17" customWidth="1"/>
    <col min="13" max="13" width="15" customWidth="1"/>
    <col min="14" max="14" width="15.28515625" customWidth="1"/>
  </cols>
  <sheetData>
    <row r="1" spans="1:14" ht="17.25" customHeight="1" x14ac:dyDescent="0.25">
      <c r="A1" s="2"/>
      <c r="B1" s="3"/>
      <c r="C1" s="3"/>
      <c r="D1" s="3"/>
      <c r="E1" s="4"/>
      <c r="F1" s="3"/>
      <c r="G1" s="5" t="s">
        <v>0</v>
      </c>
      <c r="H1" s="5"/>
      <c r="I1" s="5"/>
      <c r="J1" s="5"/>
      <c r="K1" s="6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7"/>
    </row>
    <row r="3" spans="1:14" x14ac:dyDescent="0.25">
      <c r="A3" s="64" t="s">
        <v>50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s="8" customFormat="1" ht="54" customHeight="1" x14ac:dyDescent="0.2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4" s="8" customFormat="1" x14ac:dyDescent="0.25">
      <c r="A5" s="9" t="s">
        <v>16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 t="s">
        <v>17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</row>
    <row r="6" spans="1:14" s="8" customFormat="1" ht="81" customHeight="1" x14ac:dyDescent="0.25">
      <c r="A6" s="10">
        <v>1</v>
      </c>
      <c r="B6" s="11" t="s">
        <v>51</v>
      </c>
      <c r="C6" s="12" t="s">
        <v>19</v>
      </c>
      <c r="D6" s="13">
        <v>10</v>
      </c>
      <c r="E6" s="12" t="s">
        <v>52</v>
      </c>
      <c r="F6" s="12" t="s">
        <v>21</v>
      </c>
      <c r="G6" s="14"/>
      <c r="H6" s="15">
        <f t="shared" ref="H6:H8" si="0">G6*1.18</f>
        <v>0</v>
      </c>
      <c r="I6" s="15">
        <f t="shared" ref="I6:I8" si="1">G6*D6</f>
        <v>0</v>
      </c>
      <c r="J6" s="15">
        <f t="shared" ref="J6:J8" si="2">I6*1.18</f>
        <v>0</v>
      </c>
      <c r="K6" s="15"/>
      <c r="L6" s="15"/>
      <c r="M6" s="15">
        <f t="shared" ref="M6:M8" si="3">K6+I6</f>
        <v>0</v>
      </c>
      <c r="N6" s="15">
        <f t="shared" ref="N6:N8" si="4">M6*1.18</f>
        <v>0</v>
      </c>
    </row>
    <row r="7" spans="1:14" s="8" customFormat="1" ht="81" customHeight="1" x14ac:dyDescent="0.25">
      <c r="A7" s="10">
        <v>2</v>
      </c>
      <c r="B7" s="11" t="s">
        <v>53</v>
      </c>
      <c r="C7" s="12" t="s">
        <v>19</v>
      </c>
      <c r="D7" s="13">
        <v>8</v>
      </c>
      <c r="E7" s="12" t="s">
        <v>52</v>
      </c>
      <c r="F7" s="12" t="s">
        <v>21</v>
      </c>
      <c r="G7" s="14"/>
      <c r="H7" s="15">
        <f t="shared" si="0"/>
        <v>0</v>
      </c>
      <c r="I7" s="15">
        <f t="shared" si="1"/>
        <v>0</v>
      </c>
      <c r="J7" s="15">
        <f t="shared" si="2"/>
        <v>0</v>
      </c>
      <c r="K7" s="15"/>
      <c r="L7" s="15"/>
      <c r="M7" s="15">
        <f t="shared" si="3"/>
        <v>0</v>
      </c>
      <c r="N7" s="15">
        <f t="shared" si="4"/>
        <v>0</v>
      </c>
    </row>
    <row r="8" spans="1:14" s="8" customFormat="1" ht="81" customHeight="1" x14ac:dyDescent="0.25">
      <c r="A8" s="10">
        <v>3</v>
      </c>
      <c r="B8" s="11" t="s">
        <v>54</v>
      </c>
      <c r="C8" s="12" t="s">
        <v>19</v>
      </c>
      <c r="D8" s="13">
        <v>8</v>
      </c>
      <c r="E8" s="12" t="s">
        <v>52</v>
      </c>
      <c r="F8" s="12" t="s">
        <v>21</v>
      </c>
      <c r="G8" s="14"/>
      <c r="H8" s="15">
        <f t="shared" si="0"/>
        <v>0</v>
      </c>
      <c r="I8" s="15">
        <f t="shared" si="1"/>
        <v>0</v>
      </c>
      <c r="J8" s="15">
        <f t="shared" si="2"/>
        <v>0</v>
      </c>
      <c r="K8" s="15"/>
      <c r="L8" s="15"/>
      <c r="M8" s="15">
        <f t="shared" si="3"/>
        <v>0</v>
      </c>
      <c r="N8" s="15">
        <f t="shared" si="4"/>
        <v>0</v>
      </c>
    </row>
    <row r="10" spans="1:14" x14ac:dyDescent="0.25">
      <c r="B10" s="17" t="s">
        <v>31</v>
      </c>
    </row>
    <row r="11" spans="1:14" x14ac:dyDescent="0.25">
      <c r="B11" s="17" t="s">
        <v>32</v>
      </c>
    </row>
    <row r="13" spans="1:14" x14ac:dyDescent="0.25">
      <c r="B13" t="s">
        <v>33</v>
      </c>
      <c r="E13" t="s">
        <v>34</v>
      </c>
      <c r="H13" t="s">
        <v>35</v>
      </c>
    </row>
    <row r="14" spans="1:14" x14ac:dyDescent="0.25">
      <c r="B14" t="s">
        <v>36</v>
      </c>
      <c r="E14" t="s">
        <v>37</v>
      </c>
      <c r="H14" t="s">
        <v>35</v>
      </c>
    </row>
    <row r="15" spans="1:14" x14ac:dyDescent="0.25">
      <c r="B15" t="s">
        <v>38</v>
      </c>
      <c r="E15" t="s">
        <v>34</v>
      </c>
      <c r="H15" t="s">
        <v>35</v>
      </c>
    </row>
    <row r="16" spans="1:14" x14ac:dyDescent="0.25">
      <c r="B16" t="s">
        <v>39</v>
      </c>
      <c r="E16" t="s">
        <v>40</v>
      </c>
      <c r="H16" t="s">
        <v>35</v>
      </c>
    </row>
    <row r="19" spans="2:8" x14ac:dyDescent="0.25">
      <c r="B19" s="18" t="s">
        <v>41</v>
      </c>
    </row>
    <row r="20" spans="2:8" x14ac:dyDescent="0.25">
      <c r="B20" t="s">
        <v>42</v>
      </c>
      <c r="H20" t="s">
        <v>43</v>
      </c>
    </row>
    <row r="22" spans="2:8" x14ac:dyDescent="0.25">
      <c r="B22" t="s">
        <v>44</v>
      </c>
    </row>
    <row r="23" spans="2:8" x14ac:dyDescent="0.25">
      <c r="H23" t="s">
        <v>45</v>
      </c>
    </row>
    <row r="25" spans="2:8" x14ac:dyDescent="0.25">
      <c r="B25" t="s">
        <v>46</v>
      </c>
      <c r="H25" t="s">
        <v>47</v>
      </c>
    </row>
    <row r="26" spans="2:8" x14ac:dyDescent="0.25">
      <c r="B26" t="s">
        <v>48</v>
      </c>
      <c r="H26" t="s">
        <v>49</v>
      </c>
    </row>
  </sheetData>
  <mergeCells count="1">
    <mergeCell ref="A3:K3"/>
  </mergeCells>
  <pageMargins left="0.31496062992125984" right="0.31496062992125984" top="0.23622047244094491" bottom="0.19685039370078738" header="0.19685039370078738" footer="0.31496062992125984"/>
  <pageSetup paperSize="9" scale="49" fitToHeight="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4"/>
  <sheetViews>
    <sheetView tabSelected="1" view="pageBreakPreview" topLeftCell="A43" zoomScale="85" zoomScaleNormal="85" zoomScaleSheetLayoutView="85" workbookViewId="0">
      <selection activeCell="A60" sqref="A60:G60"/>
    </sheetView>
  </sheetViews>
  <sheetFormatPr defaultRowHeight="15" x14ac:dyDescent="0.25"/>
  <cols>
    <col min="1" max="1" width="16.28515625" style="1" customWidth="1"/>
    <col min="2" max="2" width="31.28515625" customWidth="1"/>
    <col min="3" max="3" width="10.85546875" customWidth="1"/>
    <col min="4" max="4" width="20" customWidth="1"/>
    <col min="5" max="5" width="29" customWidth="1"/>
    <col min="6" max="6" width="24.42578125" customWidth="1"/>
    <col min="7" max="7" width="23.85546875" customWidth="1"/>
  </cols>
  <sheetData>
    <row r="1" spans="1:7" x14ac:dyDescent="0.25">
      <c r="A1" s="53" t="s">
        <v>55</v>
      </c>
      <c r="B1" s="53"/>
      <c r="C1" s="53"/>
      <c r="D1" s="53"/>
      <c r="E1" s="53"/>
      <c r="F1" s="53"/>
      <c r="G1" s="53"/>
    </row>
    <row r="2" spans="1:7" x14ac:dyDescent="0.25">
      <c r="A2" s="53" t="s">
        <v>68</v>
      </c>
      <c r="B2" s="53"/>
      <c r="C2" s="53"/>
      <c r="D2" s="53"/>
      <c r="E2" s="53"/>
      <c r="F2" s="53"/>
      <c r="G2" s="53"/>
    </row>
    <row r="3" spans="1:7" x14ac:dyDescent="0.25">
      <c r="A3" s="54" t="s">
        <v>56</v>
      </c>
      <c r="B3" s="54"/>
      <c r="C3" s="54"/>
      <c r="D3" s="54"/>
      <c r="E3" s="54"/>
      <c r="F3" s="54"/>
      <c r="G3" s="54"/>
    </row>
    <row r="4" spans="1:7" x14ac:dyDescent="0.25">
      <c r="A4" s="53" t="s">
        <v>69</v>
      </c>
      <c r="B4" s="53"/>
      <c r="C4" s="53"/>
      <c r="D4" s="53"/>
      <c r="E4" s="53"/>
      <c r="F4" s="53"/>
      <c r="G4" s="53"/>
    </row>
    <row r="5" spans="1:7" ht="7.5" customHeight="1" thickBot="1" x14ac:dyDescent="0.3">
      <c r="A5" s="53"/>
      <c r="B5" s="53"/>
      <c r="C5" s="53"/>
      <c r="D5" s="53"/>
      <c r="E5" s="53"/>
      <c r="F5" s="53"/>
    </row>
    <row r="6" spans="1:7" ht="28.5" customHeight="1" thickBot="1" x14ac:dyDescent="0.3">
      <c r="A6" s="55" t="s">
        <v>70</v>
      </c>
      <c r="B6" s="56"/>
      <c r="C6" s="56"/>
      <c r="D6" s="56"/>
      <c r="E6" s="56"/>
      <c r="F6" s="56"/>
      <c r="G6" s="57"/>
    </row>
    <row r="7" spans="1:7" s="8" customFormat="1" ht="71.25" customHeight="1" x14ac:dyDescent="0.25">
      <c r="A7" s="34" t="s">
        <v>57</v>
      </c>
      <c r="B7" s="35" t="s">
        <v>58</v>
      </c>
      <c r="C7" s="35" t="s">
        <v>59</v>
      </c>
      <c r="D7" s="36" t="s">
        <v>114</v>
      </c>
      <c r="E7" s="37" t="s">
        <v>115</v>
      </c>
      <c r="F7" s="37" t="s">
        <v>116</v>
      </c>
      <c r="G7" s="38" t="s">
        <v>117</v>
      </c>
    </row>
    <row r="8" spans="1:7" s="8" customFormat="1" ht="18" customHeight="1" x14ac:dyDescent="0.25">
      <c r="A8" s="39" t="s">
        <v>16</v>
      </c>
      <c r="B8" s="19" t="s">
        <v>60</v>
      </c>
      <c r="C8" s="19" t="s">
        <v>61</v>
      </c>
      <c r="D8" s="19">
        <v>4</v>
      </c>
      <c r="E8" s="20">
        <v>5</v>
      </c>
      <c r="F8" s="19">
        <v>6</v>
      </c>
      <c r="G8" s="40">
        <v>7</v>
      </c>
    </row>
    <row r="9" spans="1:7" ht="16.5" customHeight="1" x14ac:dyDescent="0.25">
      <c r="A9" s="41">
        <v>46282</v>
      </c>
      <c r="B9" s="28" t="s">
        <v>71</v>
      </c>
      <c r="C9" s="22">
        <v>0.66666666666666663</v>
      </c>
      <c r="D9" s="23"/>
      <c r="E9" s="24" t="s">
        <v>62</v>
      </c>
      <c r="F9" s="25"/>
      <c r="G9" s="42">
        <f>D9+F9</f>
        <v>0</v>
      </c>
    </row>
    <row r="10" spans="1:7" ht="16.5" customHeight="1" x14ac:dyDescent="0.25">
      <c r="A10" s="41">
        <v>46284</v>
      </c>
      <c r="B10" s="21" t="s">
        <v>72</v>
      </c>
      <c r="C10" s="22">
        <v>0.41666666666666669</v>
      </c>
      <c r="D10" s="23"/>
      <c r="E10" s="24" t="s">
        <v>62</v>
      </c>
      <c r="F10" s="25"/>
      <c r="G10" s="42">
        <f t="shared" ref="G10:G53" si="0">D10+F10</f>
        <v>0</v>
      </c>
    </row>
    <row r="11" spans="1:7" ht="16.5" customHeight="1" x14ac:dyDescent="0.25">
      <c r="A11" s="41">
        <v>46285</v>
      </c>
      <c r="B11" s="21" t="s">
        <v>73</v>
      </c>
      <c r="C11" s="22">
        <v>0.83333333333333337</v>
      </c>
      <c r="D11" s="23"/>
      <c r="E11" s="24" t="s">
        <v>62</v>
      </c>
      <c r="F11" s="25"/>
      <c r="G11" s="42">
        <f t="shared" si="0"/>
        <v>0</v>
      </c>
    </row>
    <row r="12" spans="1:7" ht="16.5" customHeight="1" x14ac:dyDescent="0.25">
      <c r="A12" s="41">
        <v>46287</v>
      </c>
      <c r="B12" s="21" t="s">
        <v>74</v>
      </c>
      <c r="C12" s="22">
        <v>0.97916666666666663</v>
      </c>
      <c r="D12" s="23"/>
      <c r="E12" s="24"/>
      <c r="F12" s="25"/>
      <c r="G12" s="42">
        <f>D12+E12+F12</f>
        <v>0</v>
      </c>
    </row>
    <row r="13" spans="1:7" ht="16.5" customHeight="1" x14ac:dyDescent="0.25">
      <c r="A13" s="41">
        <v>46290</v>
      </c>
      <c r="B13" s="21" t="s">
        <v>75</v>
      </c>
      <c r="C13" s="22">
        <v>0.41666666666666669</v>
      </c>
      <c r="D13" s="23"/>
      <c r="E13" s="24"/>
      <c r="F13" s="25"/>
      <c r="G13" s="42">
        <f>D13+E13+F13</f>
        <v>0</v>
      </c>
    </row>
    <row r="14" spans="1:7" ht="16.5" customHeight="1" x14ac:dyDescent="0.25">
      <c r="A14" s="41">
        <v>46300</v>
      </c>
      <c r="B14" s="21" t="s">
        <v>76</v>
      </c>
      <c r="C14" s="22">
        <v>0.66666666666666663</v>
      </c>
      <c r="D14" s="23"/>
      <c r="E14" s="25"/>
      <c r="F14" s="25"/>
      <c r="G14" s="42">
        <f t="shared" ref="G14:G15" si="1">D14+E14+F14</f>
        <v>0</v>
      </c>
    </row>
    <row r="15" spans="1:7" ht="16.5" customHeight="1" x14ac:dyDescent="0.25">
      <c r="A15" s="41">
        <v>46301</v>
      </c>
      <c r="B15" s="21" t="s">
        <v>77</v>
      </c>
      <c r="C15" s="22">
        <v>0.95833333333333337</v>
      </c>
      <c r="D15" s="23"/>
      <c r="E15" s="25"/>
      <c r="F15" s="25"/>
      <c r="G15" s="42">
        <f t="shared" si="1"/>
        <v>0</v>
      </c>
    </row>
    <row r="16" spans="1:7" ht="16.5" customHeight="1" x14ac:dyDescent="0.25">
      <c r="A16" s="41">
        <v>46304</v>
      </c>
      <c r="B16" s="26" t="s">
        <v>78</v>
      </c>
      <c r="C16" s="22">
        <v>0.45833333333333331</v>
      </c>
      <c r="D16" s="23"/>
      <c r="E16" s="24" t="s">
        <v>62</v>
      </c>
      <c r="F16" s="25"/>
      <c r="G16" s="42">
        <f t="shared" si="0"/>
        <v>0</v>
      </c>
    </row>
    <row r="17" spans="1:7" ht="16.5" customHeight="1" x14ac:dyDescent="0.25">
      <c r="A17" s="41">
        <v>46305</v>
      </c>
      <c r="B17" s="26" t="s">
        <v>79</v>
      </c>
      <c r="C17" s="22">
        <v>0.875</v>
      </c>
      <c r="D17" s="23"/>
      <c r="E17" s="24" t="s">
        <v>62</v>
      </c>
      <c r="F17" s="25"/>
      <c r="G17" s="42">
        <f t="shared" si="0"/>
        <v>0</v>
      </c>
    </row>
    <row r="18" spans="1:7" ht="16.5" customHeight="1" x14ac:dyDescent="0.25">
      <c r="A18" s="41">
        <v>46320</v>
      </c>
      <c r="B18" s="26" t="s">
        <v>80</v>
      </c>
      <c r="C18" s="22">
        <v>0.5625</v>
      </c>
      <c r="D18" s="23"/>
      <c r="E18" s="24"/>
      <c r="F18" s="25"/>
      <c r="G18" s="42">
        <f>D18+E18+F18</f>
        <v>0</v>
      </c>
    </row>
    <row r="19" spans="1:7" ht="16.5" customHeight="1" x14ac:dyDescent="0.25">
      <c r="A19" s="41">
        <v>46322</v>
      </c>
      <c r="B19" s="21" t="s">
        <v>81</v>
      </c>
      <c r="C19" s="22">
        <v>0.45833333333333331</v>
      </c>
      <c r="D19" s="23"/>
      <c r="E19" s="24"/>
      <c r="F19" s="25"/>
      <c r="G19" s="42">
        <f>D19+E19+F19</f>
        <v>0</v>
      </c>
    </row>
    <row r="20" spans="1:7" ht="16.5" customHeight="1" x14ac:dyDescent="0.25">
      <c r="A20" s="41">
        <v>46324</v>
      </c>
      <c r="B20" s="21" t="s">
        <v>82</v>
      </c>
      <c r="C20" s="22">
        <v>0.5</v>
      </c>
      <c r="D20" s="23"/>
      <c r="E20" s="24"/>
      <c r="F20" s="25"/>
      <c r="G20" s="42">
        <f t="shared" ref="G20:G21" si="2">D20+E20+F20</f>
        <v>0</v>
      </c>
    </row>
    <row r="21" spans="1:7" ht="16.5" customHeight="1" x14ac:dyDescent="0.25">
      <c r="A21" s="41">
        <v>46326</v>
      </c>
      <c r="B21" s="21" t="s">
        <v>83</v>
      </c>
      <c r="C21" s="22">
        <v>0.45833333333333331</v>
      </c>
      <c r="D21" s="23"/>
      <c r="E21" s="24"/>
      <c r="F21" s="25"/>
      <c r="G21" s="42">
        <f t="shared" si="2"/>
        <v>0</v>
      </c>
    </row>
    <row r="22" spans="1:7" ht="16.5" customHeight="1" x14ac:dyDescent="0.25">
      <c r="A22" s="41">
        <v>46328</v>
      </c>
      <c r="B22" s="21" t="s">
        <v>84</v>
      </c>
      <c r="C22" s="22">
        <v>0.41666666666666669</v>
      </c>
      <c r="D22" s="23"/>
      <c r="E22" s="24"/>
      <c r="F22" s="25"/>
      <c r="G22" s="42">
        <f>D22+E22+F22</f>
        <v>0</v>
      </c>
    </row>
    <row r="23" spans="1:7" ht="16.5" customHeight="1" x14ac:dyDescent="0.25">
      <c r="A23" s="41">
        <v>46335</v>
      </c>
      <c r="B23" s="21" t="s">
        <v>85</v>
      </c>
      <c r="C23" s="22">
        <v>0.625</v>
      </c>
      <c r="D23" s="23"/>
      <c r="E23" s="24" t="s">
        <v>62</v>
      </c>
      <c r="F23" s="25"/>
      <c r="G23" s="42">
        <f t="shared" si="0"/>
        <v>0</v>
      </c>
    </row>
    <row r="24" spans="1:7" ht="16.5" customHeight="1" x14ac:dyDescent="0.25">
      <c r="A24" s="41">
        <v>46337</v>
      </c>
      <c r="B24" s="21" t="s">
        <v>86</v>
      </c>
      <c r="C24" s="22">
        <v>0.45833333333333331</v>
      </c>
      <c r="D24" s="23"/>
      <c r="E24" s="24" t="s">
        <v>62</v>
      </c>
      <c r="F24" s="25"/>
      <c r="G24" s="42">
        <f t="shared" si="0"/>
        <v>0</v>
      </c>
    </row>
    <row r="25" spans="1:7" ht="16.5" customHeight="1" x14ac:dyDescent="0.25">
      <c r="A25" s="41">
        <v>46338</v>
      </c>
      <c r="B25" s="21" t="s">
        <v>87</v>
      </c>
      <c r="C25" s="22">
        <v>0.95833333333333337</v>
      </c>
      <c r="D25" s="23"/>
      <c r="E25" s="24" t="s">
        <v>62</v>
      </c>
      <c r="F25" s="25"/>
      <c r="G25" s="42">
        <f t="shared" si="0"/>
        <v>0</v>
      </c>
    </row>
    <row r="26" spans="1:7" ht="16.5" customHeight="1" x14ac:dyDescent="0.25">
      <c r="A26" s="41">
        <v>46340</v>
      </c>
      <c r="B26" s="26" t="s">
        <v>88</v>
      </c>
      <c r="C26" s="22">
        <v>0.875</v>
      </c>
      <c r="D26" s="23"/>
      <c r="E26" s="24" t="s">
        <v>62</v>
      </c>
      <c r="F26" s="25"/>
      <c r="G26" s="42">
        <f t="shared" si="0"/>
        <v>0</v>
      </c>
    </row>
    <row r="27" spans="1:7" ht="16.5" customHeight="1" x14ac:dyDescent="0.25">
      <c r="A27" s="41">
        <v>46351</v>
      </c>
      <c r="B27" s="26" t="s">
        <v>89</v>
      </c>
      <c r="C27" s="22">
        <v>0.41666666666666669</v>
      </c>
      <c r="D27" s="23"/>
      <c r="E27" s="24" t="s">
        <v>62</v>
      </c>
      <c r="F27" s="25"/>
      <c r="G27" s="42">
        <f t="shared" si="0"/>
        <v>0</v>
      </c>
    </row>
    <row r="28" spans="1:7" ht="16.5" customHeight="1" x14ac:dyDescent="0.25">
      <c r="A28" s="41">
        <v>46352</v>
      </c>
      <c r="B28" s="26" t="s">
        <v>90</v>
      </c>
      <c r="C28" s="22">
        <v>0.97916666666666663</v>
      </c>
      <c r="D28" s="23"/>
      <c r="E28" s="24" t="s">
        <v>62</v>
      </c>
      <c r="F28" s="25"/>
      <c r="G28" s="42">
        <f t="shared" si="0"/>
        <v>0</v>
      </c>
    </row>
    <row r="29" spans="1:7" ht="16.5" customHeight="1" x14ac:dyDescent="0.25">
      <c r="A29" s="41">
        <v>46354</v>
      </c>
      <c r="B29" s="26" t="s">
        <v>91</v>
      </c>
      <c r="C29" s="22">
        <v>0.875</v>
      </c>
      <c r="D29" s="23"/>
      <c r="E29" s="24" t="s">
        <v>62</v>
      </c>
      <c r="F29" s="25"/>
      <c r="G29" s="42">
        <f t="shared" si="0"/>
        <v>0</v>
      </c>
    </row>
    <row r="30" spans="1:7" ht="16.5" customHeight="1" x14ac:dyDescent="0.25">
      <c r="A30" s="41">
        <v>46378</v>
      </c>
      <c r="B30" s="26" t="s">
        <v>92</v>
      </c>
      <c r="C30" s="22">
        <v>0.66666666666666663</v>
      </c>
      <c r="D30" s="23"/>
      <c r="E30" s="24" t="s">
        <v>62</v>
      </c>
      <c r="F30" s="25"/>
      <c r="G30" s="42">
        <f t="shared" si="0"/>
        <v>0</v>
      </c>
    </row>
    <row r="31" spans="1:7" ht="16.5" customHeight="1" x14ac:dyDescent="0.25">
      <c r="A31" s="41">
        <v>46380</v>
      </c>
      <c r="B31" s="26" t="s">
        <v>93</v>
      </c>
      <c r="C31" s="22">
        <v>0.5</v>
      </c>
      <c r="D31" s="23"/>
      <c r="E31" s="24" t="s">
        <v>62</v>
      </c>
      <c r="F31" s="25"/>
      <c r="G31" s="42">
        <f t="shared" si="0"/>
        <v>0</v>
      </c>
    </row>
    <row r="32" spans="1:7" ht="16.5" customHeight="1" x14ac:dyDescent="0.25">
      <c r="A32" s="41">
        <v>46381</v>
      </c>
      <c r="B32" s="26" t="s">
        <v>94</v>
      </c>
      <c r="C32" s="22">
        <v>0.95833333333333337</v>
      </c>
      <c r="D32" s="23"/>
      <c r="E32" s="24" t="s">
        <v>62</v>
      </c>
      <c r="F32" s="25"/>
      <c r="G32" s="42">
        <f t="shared" si="0"/>
        <v>0</v>
      </c>
    </row>
    <row r="33" spans="1:7" ht="16.5" customHeight="1" x14ac:dyDescent="0.25">
      <c r="A33" s="41">
        <v>46397</v>
      </c>
      <c r="B33" s="26" t="s">
        <v>95</v>
      </c>
      <c r="C33" s="22">
        <v>0.66666666666666663</v>
      </c>
      <c r="D33" s="23"/>
      <c r="E33" s="24" t="s">
        <v>62</v>
      </c>
      <c r="F33" s="25"/>
      <c r="G33" s="42">
        <f t="shared" si="0"/>
        <v>0</v>
      </c>
    </row>
    <row r="34" spans="1:7" ht="16.5" customHeight="1" x14ac:dyDescent="0.25">
      <c r="A34" s="41">
        <v>46398</v>
      </c>
      <c r="B34" s="26" t="s">
        <v>96</v>
      </c>
      <c r="C34" s="22">
        <v>0.95833333333333337</v>
      </c>
      <c r="D34" s="23"/>
      <c r="E34" s="25"/>
      <c r="F34" s="25"/>
      <c r="G34" s="42">
        <f>D34+E34+F34</f>
        <v>0</v>
      </c>
    </row>
    <row r="35" spans="1:7" ht="16.5" customHeight="1" x14ac:dyDescent="0.25">
      <c r="A35" s="41">
        <v>46400</v>
      </c>
      <c r="B35" s="26" t="s">
        <v>97</v>
      </c>
      <c r="C35" s="22">
        <v>0.97916666666666663</v>
      </c>
      <c r="D35" s="23"/>
      <c r="E35" s="25"/>
      <c r="F35" s="25"/>
      <c r="G35" s="42">
        <f t="shared" ref="G35:G36" si="3">D35+E35+F35</f>
        <v>0</v>
      </c>
    </row>
    <row r="36" spans="1:7" ht="16.5" customHeight="1" x14ac:dyDescent="0.25">
      <c r="A36" s="41">
        <v>46403</v>
      </c>
      <c r="B36" s="26" t="s">
        <v>98</v>
      </c>
      <c r="C36" s="22">
        <v>0.45833333333333331</v>
      </c>
      <c r="D36" s="23"/>
      <c r="E36" s="24"/>
      <c r="F36" s="25"/>
      <c r="G36" s="42">
        <f t="shared" si="3"/>
        <v>0</v>
      </c>
    </row>
    <row r="37" spans="1:7" ht="16.5" customHeight="1" x14ac:dyDescent="0.25">
      <c r="A37" s="41">
        <v>46404</v>
      </c>
      <c r="B37" s="26" t="s">
        <v>99</v>
      </c>
      <c r="C37" s="22">
        <v>0.875</v>
      </c>
      <c r="D37" s="23"/>
      <c r="E37" s="24"/>
      <c r="F37" s="25"/>
      <c r="G37" s="42">
        <f>D37+E37+F37</f>
        <v>0</v>
      </c>
    </row>
    <row r="38" spans="1:7" ht="16.5" customHeight="1" x14ac:dyDescent="0.25">
      <c r="A38" s="41">
        <v>46415</v>
      </c>
      <c r="B38" s="26" t="s">
        <v>89</v>
      </c>
      <c r="C38" s="22">
        <v>0.41666666666666669</v>
      </c>
      <c r="D38" s="23"/>
      <c r="E38" s="24" t="s">
        <v>62</v>
      </c>
      <c r="F38" s="25"/>
      <c r="G38" s="42">
        <f t="shared" si="0"/>
        <v>0</v>
      </c>
    </row>
    <row r="39" spans="1:7" ht="16.5" customHeight="1" x14ac:dyDescent="0.25">
      <c r="A39" s="41">
        <v>46416</v>
      </c>
      <c r="B39" s="26" t="s">
        <v>90</v>
      </c>
      <c r="C39" s="22">
        <v>0.97916666666666663</v>
      </c>
      <c r="D39" s="23"/>
      <c r="E39" s="24" t="s">
        <v>62</v>
      </c>
      <c r="F39" s="25"/>
      <c r="G39" s="42">
        <f t="shared" si="0"/>
        <v>0</v>
      </c>
    </row>
    <row r="40" spans="1:7" ht="16.5" customHeight="1" x14ac:dyDescent="0.25">
      <c r="A40" s="41">
        <v>46418</v>
      </c>
      <c r="B40" s="21" t="s">
        <v>100</v>
      </c>
      <c r="C40" s="22">
        <v>0.875</v>
      </c>
      <c r="D40" s="23"/>
      <c r="E40" s="24" t="s">
        <v>62</v>
      </c>
      <c r="F40" s="25"/>
      <c r="G40" s="42">
        <f t="shared" si="0"/>
        <v>0</v>
      </c>
    </row>
    <row r="41" spans="1:7" ht="16.5" customHeight="1" x14ac:dyDescent="0.25">
      <c r="A41" s="41">
        <v>46420</v>
      </c>
      <c r="B41" s="21" t="s">
        <v>101</v>
      </c>
      <c r="C41" s="22">
        <v>0.97916666666666663</v>
      </c>
      <c r="D41" s="23"/>
      <c r="E41" s="24" t="s">
        <v>62</v>
      </c>
      <c r="F41" s="25"/>
      <c r="G41" s="42">
        <f t="shared" si="0"/>
        <v>0</v>
      </c>
    </row>
    <row r="42" spans="1:7" ht="16.5" customHeight="1" x14ac:dyDescent="0.25">
      <c r="A42" s="41">
        <v>46426</v>
      </c>
      <c r="B42" s="21" t="s">
        <v>102</v>
      </c>
      <c r="C42" s="22">
        <v>0.625</v>
      </c>
      <c r="D42" s="23"/>
      <c r="E42" s="24" t="s">
        <v>62</v>
      </c>
      <c r="F42" s="25"/>
      <c r="G42" s="42">
        <f t="shared" si="0"/>
        <v>0</v>
      </c>
    </row>
    <row r="43" spans="1:7" ht="16.5" customHeight="1" x14ac:dyDescent="0.25">
      <c r="A43" s="41">
        <v>46428</v>
      </c>
      <c r="B43" s="21" t="s">
        <v>103</v>
      </c>
      <c r="C43" s="22">
        <v>0.5</v>
      </c>
      <c r="D43" s="23"/>
      <c r="E43" s="24" t="s">
        <v>62</v>
      </c>
      <c r="F43" s="25"/>
      <c r="G43" s="42">
        <f t="shared" si="0"/>
        <v>0</v>
      </c>
    </row>
    <row r="44" spans="1:7" ht="16.5" customHeight="1" x14ac:dyDescent="0.25">
      <c r="A44" s="41">
        <v>46429</v>
      </c>
      <c r="B44" s="21" t="s">
        <v>94</v>
      </c>
      <c r="C44" s="22">
        <v>0.95833333333333337</v>
      </c>
      <c r="D44" s="23"/>
      <c r="E44" s="24" t="s">
        <v>62</v>
      </c>
      <c r="F44" s="25"/>
      <c r="G44" s="42">
        <f t="shared" si="0"/>
        <v>0</v>
      </c>
    </row>
    <row r="45" spans="1:7" ht="16.5" customHeight="1" x14ac:dyDescent="0.25">
      <c r="A45" s="41">
        <v>46441</v>
      </c>
      <c r="B45" s="21" t="s">
        <v>104</v>
      </c>
      <c r="C45" s="22">
        <v>0.625</v>
      </c>
      <c r="D45" s="23"/>
      <c r="E45" s="24"/>
      <c r="F45" s="25"/>
      <c r="G45" s="42">
        <f>D45+E45+F45</f>
        <v>0</v>
      </c>
    </row>
    <row r="46" spans="1:7" ht="16.5" customHeight="1" x14ac:dyDescent="0.25">
      <c r="A46" s="41">
        <v>46443</v>
      </c>
      <c r="B46" s="21" t="s">
        <v>105</v>
      </c>
      <c r="C46" s="22">
        <v>0.45833333333333331</v>
      </c>
      <c r="D46" s="23"/>
      <c r="E46" s="24"/>
      <c r="F46" s="25"/>
      <c r="G46" s="42">
        <f t="shared" ref="G46:G48" si="4">D46+E46+F46</f>
        <v>0</v>
      </c>
    </row>
    <row r="47" spans="1:7" ht="16.5" customHeight="1" x14ac:dyDescent="0.25">
      <c r="A47" s="41">
        <v>46445</v>
      </c>
      <c r="B47" s="21" t="s">
        <v>106</v>
      </c>
      <c r="C47" s="22">
        <v>0.5</v>
      </c>
      <c r="D47" s="23"/>
      <c r="E47" s="25"/>
      <c r="F47" s="25"/>
      <c r="G47" s="42">
        <f t="shared" si="4"/>
        <v>0</v>
      </c>
    </row>
    <row r="48" spans="1:7" ht="16.5" customHeight="1" x14ac:dyDescent="0.25">
      <c r="A48" s="41">
        <v>46446</v>
      </c>
      <c r="B48" s="21" t="s">
        <v>107</v>
      </c>
      <c r="C48" s="22">
        <v>0.83333333333333337</v>
      </c>
      <c r="D48" s="23"/>
      <c r="E48" s="24"/>
      <c r="F48" s="25"/>
      <c r="G48" s="42">
        <f t="shared" si="4"/>
        <v>0</v>
      </c>
    </row>
    <row r="49" spans="1:7" ht="16.5" customHeight="1" x14ac:dyDescent="0.25">
      <c r="A49" s="41">
        <v>46448</v>
      </c>
      <c r="B49" s="21" t="s">
        <v>99</v>
      </c>
      <c r="C49" s="22">
        <v>0.95833333333333337</v>
      </c>
      <c r="D49" s="23"/>
      <c r="E49" s="24"/>
      <c r="F49" s="25"/>
      <c r="G49" s="42">
        <f>D49+E49+F49</f>
        <v>0</v>
      </c>
    </row>
    <row r="50" spans="1:7" ht="16.5" customHeight="1" x14ac:dyDescent="0.25">
      <c r="A50" s="41">
        <v>46456</v>
      </c>
      <c r="B50" s="21" t="s">
        <v>108</v>
      </c>
      <c r="C50" s="22">
        <v>0.625</v>
      </c>
      <c r="D50" s="23"/>
      <c r="E50" s="24" t="s">
        <v>62</v>
      </c>
      <c r="F50" s="25"/>
      <c r="G50" s="42">
        <f t="shared" si="0"/>
        <v>0</v>
      </c>
    </row>
    <row r="51" spans="1:7" ht="16.5" customHeight="1" x14ac:dyDescent="0.25">
      <c r="A51" s="41">
        <v>46458</v>
      </c>
      <c r="B51" s="21" t="s">
        <v>109</v>
      </c>
      <c r="C51" s="22">
        <v>0.5</v>
      </c>
      <c r="D51" s="23"/>
      <c r="E51" s="24" t="s">
        <v>62</v>
      </c>
      <c r="F51" s="25"/>
      <c r="G51" s="42">
        <f t="shared" si="0"/>
        <v>0</v>
      </c>
    </row>
    <row r="52" spans="1:7" ht="16.5" customHeight="1" x14ac:dyDescent="0.25">
      <c r="A52" s="41">
        <v>46459</v>
      </c>
      <c r="B52" s="21" t="s">
        <v>110</v>
      </c>
      <c r="C52" s="22">
        <v>0.83333333333333337</v>
      </c>
      <c r="D52" s="23"/>
      <c r="E52" s="24" t="s">
        <v>62</v>
      </c>
      <c r="F52" s="25"/>
      <c r="G52" s="42">
        <f t="shared" si="0"/>
        <v>0</v>
      </c>
    </row>
    <row r="53" spans="1:7" ht="16.5" customHeight="1" thickBot="1" x14ac:dyDescent="0.3">
      <c r="A53" s="43">
        <v>46461</v>
      </c>
      <c r="B53" s="44" t="s">
        <v>111</v>
      </c>
      <c r="C53" s="45">
        <v>0.95833333333333337</v>
      </c>
      <c r="D53" s="46"/>
      <c r="E53" s="47" t="s">
        <v>62</v>
      </c>
      <c r="F53" s="48"/>
      <c r="G53" s="49">
        <f t="shared" si="0"/>
        <v>0</v>
      </c>
    </row>
    <row r="54" spans="1:7" ht="54.75" customHeight="1" thickBot="1" x14ac:dyDescent="0.3">
      <c r="A54" s="65" t="s">
        <v>118</v>
      </c>
      <c r="B54" s="66"/>
      <c r="C54" s="66"/>
      <c r="D54" s="67">
        <f>SUM(D9:D53)</f>
        <v>0</v>
      </c>
      <c r="E54" s="68">
        <f>SUM(E9:E53)</f>
        <v>0</v>
      </c>
      <c r="F54" s="68">
        <f>SUM(F9:F53)</f>
        <v>0</v>
      </c>
      <c r="G54" s="69">
        <f>SUM(G9:G53)</f>
        <v>0</v>
      </c>
    </row>
    <row r="55" spans="1:7" ht="18.75" customHeight="1" thickBot="1" x14ac:dyDescent="0.3">
      <c r="A55" s="29"/>
      <c r="B55" s="30"/>
      <c r="C55" s="30"/>
      <c r="D55" s="31"/>
      <c r="E55" s="32"/>
      <c r="F55" s="32"/>
      <c r="G55" s="33"/>
    </row>
    <row r="56" spans="1:7" ht="43.5" customHeight="1" thickBot="1" x14ac:dyDescent="0.3">
      <c r="A56" s="58" t="s">
        <v>112</v>
      </c>
      <c r="B56" s="59"/>
      <c r="C56" s="60"/>
      <c r="D56" s="61" t="s">
        <v>119</v>
      </c>
      <c r="E56" s="62"/>
      <c r="F56" s="62"/>
      <c r="G56" s="63"/>
    </row>
    <row r="57" spans="1:7" ht="24.75" customHeight="1" x14ac:dyDescent="0.25">
      <c r="A57" s="51" t="s">
        <v>67</v>
      </c>
      <c r="B57" s="51"/>
      <c r="C57" s="51"/>
      <c r="D57" s="51"/>
      <c r="E57" s="51"/>
      <c r="F57" s="51"/>
      <c r="G57" s="51"/>
    </row>
    <row r="58" spans="1:7" ht="339" customHeight="1" x14ac:dyDescent="0.25">
      <c r="A58" s="70" t="s">
        <v>120</v>
      </c>
      <c r="B58" s="52"/>
      <c r="C58" s="52"/>
      <c r="D58" s="52"/>
      <c r="E58" s="52"/>
      <c r="F58" s="52"/>
      <c r="G58" s="52"/>
    </row>
    <row r="59" spans="1:7" ht="20.25" customHeight="1" x14ac:dyDescent="0.25">
      <c r="A59" s="52" t="s">
        <v>63</v>
      </c>
      <c r="B59" s="52"/>
      <c r="C59" s="52"/>
      <c r="D59" s="52"/>
      <c r="E59" s="52"/>
      <c r="F59" s="52"/>
    </row>
    <row r="60" spans="1:7" ht="33" customHeight="1" x14ac:dyDescent="0.25">
      <c r="A60" s="50" t="s">
        <v>113</v>
      </c>
      <c r="B60" s="50"/>
      <c r="C60" s="50"/>
      <c r="D60" s="50"/>
      <c r="E60" s="50"/>
      <c r="F60" s="50"/>
      <c r="G60" s="50"/>
    </row>
    <row r="62" spans="1:7" x14ac:dyDescent="0.25">
      <c r="B62" s="27" t="s">
        <v>64</v>
      </c>
      <c r="C62" s="27"/>
      <c r="D62" s="27" t="s">
        <v>65</v>
      </c>
      <c r="E62" s="27"/>
      <c r="F62" s="27"/>
    </row>
    <row r="63" spans="1:7" x14ac:dyDescent="0.25">
      <c r="B63" s="27"/>
      <c r="C63" s="27"/>
      <c r="D63" s="27"/>
      <c r="E63" s="27"/>
      <c r="F63" s="27"/>
    </row>
    <row r="64" spans="1:7" x14ac:dyDescent="0.25">
      <c r="B64" s="27"/>
      <c r="C64" s="27"/>
      <c r="D64" s="27" t="s">
        <v>66</v>
      </c>
      <c r="E64" s="27"/>
      <c r="F64" s="27"/>
    </row>
  </sheetData>
  <mergeCells count="13">
    <mergeCell ref="A60:G60"/>
    <mergeCell ref="A57:G57"/>
    <mergeCell ref="A58:G58"/>
    <mergeCell ref="A1:G1"/>
    <mergeCell ref="A2:G2"/>
    <mergeCell ref="A3:G3"/>
    <mergeCell ref="A4:G4"/>
    <mergeCell ref="A5:F5"/>
    <mergeCell ref="A59:F59"/>
    <mergeCell ref="A6:G6"/>
    <mergeCell ref="A54:C54"/>
    <mergeCell ref="A56:C56"/>
    <mergeCell ref="D56:G56"/>
  </mergeCells>
  <pageMargins left="0.23622047244094491" right="0.23622047244094491" top="0.35433070866141736" bottom="0.35433070866141736" header="0" footer="0"/>
  <pageSetup paperSize="9" scale="86" fitToHeight="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Барнаул</vt:lpstr>
      <vt:lpstr>Приложение Омск</vt:lpstr>
      <vt:lpstr>Приложение к Форме № 1 (КХЛ)</vt:lpstr>
      <vt:lpstr>'Приложение Барнаул'!Print_Titles</vt:lpstr>
      <vt:lpstr>'Приложение Омск'!Print_Titles</vt:lpstr>
      <vt:lpstr>'Приложение к Форме № 1 (КХЛ)'!Область_печати</vt:lpstr>
    </vt:vector>
  </TitlesOfParts>
  <Company>ОАО "Газпромнефть-Новосибирск"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kasilov</dc:creator>
  <cp:lastModifiedBy>Ava Avang</cp:lastModifiedBy>
  <cp:revision>7</cp:revision>
  <cp:lastPrinted>2025-08-07T10:53:47Z</cp:lastPrinted>
  <dcterms:created xsi:type="dcterms:W3CDTF">2012-05-22T07:14:39Z</dcterms:created>
  <dcterms:modified xsi:type="dcterms:W3CDTF">2026-08-25T06:17:23Z</dcterms:modified>
</cp:coreProperties>
</file>